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https://utdanningsdirektoratet-my.sharepoint.com/personal/trine_ytre_arna_udir_no/Documents/Budsjettmal privatskoler/"/>
    </mc:Choice>
  </mc:AlternateContent>
  <xr:revisionPtr revIDLastSave="0" documentId="13_ncr:1_{9D28AF3D-B184-4AD1-9252-54F78B987F2F}" xr6:coauthVersionLast="47" xr6:coauthVersionMax="47" xr10:uidLastSave="{00000000-0000-0000-0000-000000000000}"/>
  <bookViews>
    <workbookView xWindow="-110" yWindow="-110" windowWidth="19420" windowHeight="10420" firstSheet="2" activeTab="4" xr2:uid="{00000000-000D-0000-FFFF-FFFF00000000}"/>
  </bookViews>
  <sheets>
    <sheet name="Budsjett skole og tilleggsv." sheetId="9" r:id="rId1"/>
    <sheet name="Regneeksempler grunnskole" sheetId="10" r:id="rId2"/>
    <sheet name="Regneeksempler vgs" sheetId="14" r:id="rId3"/>
    <sheet name="Regneeksempel kap 6A" sheetId="15" r:id="rId4"/>
    <sheet name="Skolepenger" sheetId="11" r:id="rId5"/>
  </sheets>
  <definedNames>
    <definedName name="AntallB1">#REF!</definedName>
    <definedName name="AntallB2">#REF!</definedName>
    <definedName name="AntallB3">#REF!</definedName>
    <definedName name="AntallU1">#REF!</definedName>
    <definedName name="AntallU2">#REF!</definedName>
    <definedName name="AntallU3">#REF!</definedName>
    <definedName name="SatsB1">#REF!</definedName>
    <definedName name="SatsB2">#REF!</definedName>
    <definedName name="SatsB3">#REF!</definedName>
    <definedName name="SatsU1">#REF!</definedName>
    <definedName name="SatsU2">#REF!</definedName>
    <definedName name="SatsU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17" i="9" l="1"/>
  <c r="R115" i="9"/>
  <c r="R114" i="9"/>
  <c r="R113" i="9"/>
  <c r="R111" i="9"/>
  <c r="R109" i="9"/>
  <c r="R107" i="9"/>
  <c r="R106" i="9"/>
  <c r="R105" i="9"/>
  <c r="R104" i="9"/>
  <c r="R102" i="9"/>
  <c r="R101" i="9"/>
  <c r="R100" i="9"/>
  <c r="R99" i="9"/>
  <c r="R97" i="9"/>
  <c r="R96" i="9"/>
  <c r="R95" i="9"/>
  <c r="R94" i="9"/>
  <c r="R92" i="9"/>
  <c r="R91" i="9"/>
  <c r="R90" i="9"/>
  <c r="R89" i="9"/>
  <c r="R88" i="9"/>
  <c r="R87" i="9"/>
  <c r="R85" i="9"/>
  <c r="R84" i="9"/>
  <c r="R83" i="9"/>
  <c r="R82" i="9"/>
  <c r="R80" i="9"/>
  <c r="R79" i="9"/>
  <c r="R78" i="9"/>
  <c r="R77" i="9"/>
  <c r="R76" i="9"/>
  <c r="R74" i="9"/>
  <c r="R73" i="9"/>
  <c r="R72" i="9"/>
  <c r="R71" i="9"/>
  <c r="R70" i="9"/>
  <c r="R69" i="9"/>
  <c r="R68" i="9"/>
  <c r="R67" i="9"/>
  <c r="R66" i="9"/>
  <c r="R64" i="9"/>
  <c r="R63" i="9"/>
  <c r="R62" i="9"/>
  <c r="R61" i="9"/>
  <c r="R60" i="9"/>
  <c r="R58" i="9"/>
  <c r="R57" i="9"/>
  <c r="R56" i="9"/>
  <c r="R55" i="9"/>
  <c r="R54" i="9"/>
  <c r="R53" i="9"/>
  <c r="R51" i="9"/>
  <c r="R50" i="9"/>
  <c r="R49" i="9"/>
  <c r="R48" i="9"/>
  <c r="R47" i="9"/>
  <c r="R45" i="9"/>
  <c r="R44" i="9"/>
  <c r="R43" i="9"/>
  <c r="R42" i="9"/>
  <c r="R41" i="9"/>
  <c r="R39" i="9"/>
  <c r="R38" i="9"/>
  <c r="R37" i="9"/>
  <c r="R36" i="9"/>
  <c r="R35" i="9"/>
  <c r="R34" i="9"/>
  <c r="R33" i="9"/>
  <c r="R32" i="9"/>
  <c r="R30" i="9"/>
  <c r="R29" i="9"/>
  <c r="R28" i="9"/>
  <c r="R27" i="9"/>
  <c r="R25" i="9"/>
  <c r="R24" i="9"/>
  <c r="R23" i="9"/>
  <c r="R22" i="9"/>
  <c r="R21" i="9"/>
  <c r="R20" i="9"/>
  <c r="R19" i="9"/>
  <c r="R18" i="9"/>
  <c r="R17" i="9"/>
  <c r="R16" i="9"/>
  <c r="R15" i="9"/>
  <c r="R13" i="9"/>
  <c r="R9" i="9"/>
  <c r="R8" i="9"/>
  <c r="R7" i="9"/>
  <c r="R6" i="9"/>
  <c r="R5" i="9"/>
  <c r="F14" i="14"/>
  <c r="F34" i="11"/>
  <c r="F32" i="11"/>
  <c r="F33" i="11"/>
  <c r="F31" i="11"/>
  <c r="F8" i="11"/>
  <c r="F7" i="11"/>
  <c r="F12" i="11"/>
  <c r="F13" i="11"/>
  <c r="F14" i="11"/>
  <c r="F15" i="11"/>
  <c r="F16" i="11"/>
  <c r="F17" i="11"/>
  <c r="F18" i="11"/>
  <c r="F19" i="11"/>
  <c r="F20" i="11"/>
  <c r="F21" i="11"/>
  <c r="F22" i="11"/>
  <c r="F23" i="11"/>
  <c r="F24" i="11"/>
  <c r="F25" i="11"/>
  <c r="F26" i="11"/>
  <c r="F27" i="11"/>
  <c r="F28" i="11"/>
  <c r="F11" i="11"/>
  <c r="F4" i="11"/>
  <c r="F3" i="11"/>
  <c r="C27" i="11"/>
  <c r="D27" i="11"/>
  <c r="C26" i="11"/>
  <c r="D26" i="11"/>
  <c r="C25" i="11"/>
  <c r="D25" i="11"/>
  <c r="C24" i="11"/>
  <c r="D24" i="11"/>
  <c r="D20" i="10"/>
  <c r="Q116" i="9"/>
  <c r="Q108" i="9"/>
  <c r="Q103" i="9"/>
  <c r="Q98" i="9"/>
  <c r="Q93" i="9"/>
  <c r="Q86" i="9"/>
  <c r="Q81" i="9"/>
  <c r="Q75" i="9"/>
  <c r="Q65" i="9"/>
  <c r="Q59" i="9"/>
  <c r="Q52" i="9"/>
  <c r="Q46" i="9"/>
  <c r="Q40" i="9"/>
  <c r="Q31" i="9"/>
  <c r="Q26" i="9"/>
  <c r="Q14" i="9"/>
  <c r="O116" i="9"/>
  <c r="O108" i="9"/>
  <c r="O103" i="9"/>
  <c r="O98" i="9"/>
  <c r="O93" i="9"/>
  <c r="O86" i="9"/>
  <c r="O81" i="9"/>
  <c r="O75" i="9"/>
  <c r="O65" i="9"/>
  <c r="O59" i="9"/>
  <c r="O52" i="9"/>
  <c r="O46" i="9"/>
  <c r="O40" i="9"/>
  <c r="O31" i="9"/>
  <c r="O26" i="9"/>
  <c r="O14" i="9"/>
  <c r="M116" i="9"/>
  <c r="M108" i="9"/>
  <c r="M103" i="9"/>
  <c r="M98" i="9"/>
  <c r="M93" i="9"/>
  <c r="M86" i="9"/>
  <c r="M81" i="9"/>
  <c r="M75" i="9"/>
  <c r="M65" i="9"/>
  <c r="M59" i="9"/>
  <c r="M52" i="9"/>
  <c r="M46" i="9"/>
  <c r="M40" i="9"/>
  <c r="M31" i="9"/>
  <c r="M26" i="9"/>
  <c r="M14" i="9"/>
  <c r="I116" i="9"/>
  <c r="I108" i="9"/>
  <c r="I103" i="9"/>
  <c r="I98" i="9"/>
  <c r="I93" i="9"/>
  <c r="I86" i="9"/>
  <c r="I81" i="9"/>
  <c r="I75" i="9"/>
  <c r="I65" i="9"/>
  <c r="I59" i="9"/>
  <c r="I52" i="9"/>
  <c r="I46" i="9"/>
  <c r="I40" i="9"/>
  <c r="I31" i="9"/>
  <c r="I26" i="9"/>
  <c r="I14" i="9"/>
  <c r="K116" i="9"/>
  <c r="K108" i="9"/>
  <c r="K103" i="9"/>
  <c r="K98" i="9"/>
  <c r="K93" i="9"/>
  <c r="K86" i="9"/>
  <c r="K81" i="9"/>
  <c r="K75" i="9"/>
  <c r="K65" i="9"/>
  <c r="K59" i="9"/>
  <c r="K52" i="9"/>
  <c r="K46" i="9"/>
  <c r="K40" i="9"/>
  <c r="K31" i="9"/>
  <c r="K26" i="9"/>
  <c r="K14" i="9"/>
  <c r="E116" i="9"/>
  <c r="E108" i="9"/>
  <c r="E103" i="9"/>
  <c r="E98" i="9"/>
  <c r="E93" i="9"/>
  <c r="E86" i="9"/>
  <c r="E81" i="9"/>
  <c r="E75" i="9"/>
  <c r="E65" i="9"/>
  <c r="E59" i="9"/>
  <c r="E52" i="9"/>
  <c r="E46" i="9"/>
  <c r="E40" i="9"/>
  <c r="E31" i="9"/>
  <c r="E26" i="9"/>
  <c r="E14" i="9"/>
  <c r="G116" i="9"/>
  <c r="G108" i="9"/>
  <c r="G103" i="9"/>
  <c r="G98" i="9"/>
  <c r="G93" i="9"/>
  <c r="G86" i="9"/>
  <c r="G81" i="9"/>
  <c r="G75" i="9"/>
  <c r="G110" i="9"/>
  <c r="G65" i="9"/>
  <c r="G59" i="9"/>
  <c r="G52" i="9"/>
  <c r="G46" i="9"/>
  <c r="G40" i="9"/>
  <c r="G31" i="9"/>
  <c r="G26" i="9"/>
  <c r="G14" i="9"/>
  <c r="C23" i="11"/>
  <c r="D23" i="11"/>
  <c r="C19" i="15"/>
  <c r="C24" i="15"/>
  <c r="D23" i="15"/>
  <c r="E23" i="15"/>
  <c r="F23" i="15"/>
  <c r="H23" i="15"/>
  <c r="D22" i="15"/>
  <c r="E22" i="15"/>
  <c r="F22" i="15"/>
  <c r="H22" i="15"/>
  <c r="C20" i="15"/>
  <c r="D19" i="15"/>
  <c r="E19" i="15"/>
  <c r="F19" i="15"/>
  <c r="H19" i="15"/>
  <c r="D18" i="15"/>
  <c r="E18" i="15"/>
  <c r="F18" i="15"/>
  <c r="H18" i="15"/>
  <c r="C11" i="15"/>
  <c r="D10" i="15"/>
  <c r="E10" i="15"/>
  <c r="F10" i="15"/>
  <c r="H10" i="15"/>
  <c r="D9" i="15"/>
  <c r="E9" i="15"/>
  <c r="F9" i="15"/>
  <c r="H9" i="15"/>
  <c r="C6" i="15"/>
  <c r="D5" i="15"/>
  <c r="E5" i="15"/>
  <c r="F5" i="15"/>
  <c r="H5" i="15"/>
  <c r="D4" i="15"/>
  <c r="E4" i="15"/>
  <c r="F4" i="15"/>
  <c r="H4" i="15"/>
  <c r="C13" i="14"/>
  <c r="D12" i="14"/>
  <c r="E12" i="14"/>
  <c r="F12" i="14"/>
  <c r="D11" i="14"/>
  <c r="E11" i="14"/>
  <c r="F11" i="14"/>
  <c r="D10" i="14"/>
  <c r="E10" i="14"/>
  <c r="F10" i="14"/>
  <c r="C7" i="14"/>
  <c r="D6" i="14"/>
  <c r="E6" i="14"/>
  <c r="F6" i="14"/>
  <c r="D5" i="14"/>
  <c r="E5" i="14"/>
  <c r="F5" i="14"/>
  <c r="D4" i="14"/>
  <c r="E4" i="14"/>
  <c r="F4" i="14"/>
  <c r="D42" i="10"/>
  <c r="D43" i="10"/>
  <c r="D36" i="10"/>
  <c r="E36" i="10"/>
  <c r="F36" i="10"/>
  <c r="G36" i="10"/>
  <c r="D26" i="10"/>
  <c r="C32" i="11"/>
  <c r="C33" i="11"/>
  <c r="C34" i="11"/>
  <c r="C31" i="11"/>
  <c r="C4" i="11"/>
  <c r="C7" i="11"/>
  <c r="C8" i="11"/>
  <c r="C11" i="11"/>
  <c r="C12" i="11"/>
  <c r="C13" i="11"/>
  <c r="C14" i="11"/>
  <c r="C15" i="11"/>
  <c r="C16" i="11"/>
  <c r="C17" i="11"/>
  <c r="C18" i="11"/>
  <c r="C19" i="11"/>
  <c r="C20" i="11"/>
  <c r="C21" i="11"/>
  <c r="C22" i="11"/>
  <c r="C28" i="11"/>
  <c r="C3" i="11"/>
  <c r="D32" i="11"/>
  <c r="D33" i="11"/>
  <c r="D34" i="11"/>
  <c r="D31" i="11"/>
  <c r="D12" i="11"/>
  <c r="D13" i="11"/>
  <c r="D14" i="11"/>
  <c r="D15" i="11"/>
  <c r="D16" i="11"/>
  <c r="D17" i="11"/>
  <c r="D18" i="11"/>
  <c r="D19" i="11"/>
  <c r="D20" i="11"/>
  <c r="D21" i="11"/>
  <c r="D22" i="11"/>
  <c r="D28" i="11"/>
  <c r="D4" i="11"/>
  <c r="D7" i="11"/>
  <c r="D8" i="11"/>
  <c r="D11" i="11"/>
  <c r="D3" i="11"/>
  <c r="E41" i="10"/>
  <c r="F41" i="10"/>
  <c r="G41" i="10"/>
  <c r="E40" i="10"/>
  <c r="F40" i="10"/>
  <c r="G40" i="10"/>
  <c r="E39" i="10"/>
  <c r="F39" i="10"/>
  <c r="G39" i="10"/>
  <c r="E35" i="10"/>
  <c r="F35" i="10"/>
  <c r="G35" i="10"/>
  <c r="E34" i="10"/>
  <c r="F34" i="10"/>
  <c r="G34" i="10"/>
  <c r="E33" i="10"/>
  <c r="F33" i="10"/>
  <c r="G33" i="10"/>
  <c r="D13" i="10"/>
  <c r="E12" i="10"/>
  <c r="F12" i="10"/>
  <c r="G12" i="10"/>
  <c r="E11" i="10"/>
  <c r="F11" i="10"/>
  <c r="G11" i="10"/>
  <c r="E10" i="10"/>
  <c r="F10" i="10"/>
  <c r="G10" i="10"/>
  <c r="E9" i="10"/>
  <c r="F9" i="10"/>
  <c r="G9" i="10"/>
  <c r="D7" i="10"/>
  <c r="E6" i="10"/>
  <c r="F6" i="10"/>
  <c r="G6" i="10"/>
  <c r="E5" i="10"/>
  <c r="F5" i="10"/>
  <c r="G5" i="10"/>
  <c r="E4" i="10"/>
  <c r="F4" i="10"/>
  <c r="G4" i="10"/>
  <c r="E3" i="10"/>
  <c r="F3" i="10"/>
  <c r="G3" i="10"/>
  <c r="D29" i="10"/>
  <c r="D23" i="10"/>
  <c r="E28" i="10"/>
  <c r="F28" i="10"/>
  <c r="G28" i="10"/>
  <c r="E22" i="10"/>
  <c r="F22" i="10"/>
  <c r="G22" i="10"/>
  <c r="E27" i="10"/>
  <c r="F27" i="10"/>
  <c r="G27" i="10"/>
  <c r="E21" i="10"/>
  <c r="F21" i="10"/>
  <c r="G21" i="10"/>
  <c r="E26" i="10"/>
  <c r="F26" i="10"/>
  <c r="G26" i="10"/>
  <c r="E20" i="10"/>
  <c r="F20" i="10"/>
  <c r="G20" i="10"/>
  <c r="E25" i="10"/>
  <c r="F25" i="10"/>
  <c r="G25" i="10"/>
  <c r="E19" i="10"/>
  <c r="F19" i="10"/>
  <c r="G19" i="10"/>
  <c r="C14" i="9"/>
  <c r="C108" i="9"/>
  <c r="C103" i="9"/>
  <c r="R103" i="9"/>
  <c r="C98" i="9"/>
  <c r="R98" i="9"/>
  <c r="C93" i="9"/>
  <c r="C86" i="9"/>
  <c r="C81" i="9"/>
  <c r="C75" i="9"/>
  <c r="C65" i="9"/>
  <c r="C59" i="9"/>
  <c r="C52" i="9"/>
  <c r="R52" i="9"/>
  <c r="C46" i="9"/>
  <c r="R46" i="9"/>
  <c r="C40" i="9"/>
  <c r="C31" i="9"/>
  <c r="C26" i="9"/>
  <c r="C116" i="9"/>
  <c r="R116" i="9"/>
  <c r="E42" i="10"/>
  <c r="F42" i="10"/>
  <c r="G42" i="10"/>
  <c r="D37" i="10"/>
  <c r="G14" i="10"/>
  <c r="G30" i="10"/>
  <c r="G44" i="10"/>
  <c r="H13" i="15"/>
  <c r="H25" i="15"/>
  <c r="R40" i="9"/>
  <c r="R93" i="9"/>
  <c r="R59" i="9"/>
  <c r="R108" i="9"/>
  <c r="R65" i="9"/>
  <c r="R75" i="9"/>
  <c r="Q110" i="9"/>
  <c r="R26" i="9"/>
  <c r="R81" i="9"/>
  <c r="R31" i="9"/>
  <c r="R86" i="9"/>
  <c r="G112" i="9"/>
  <c r="G118" i="9"/>
  <c r="R14" i="9"/>
  <c r="C110" i="9"/>
  <c r="E110" i="9"/>
  <c r="E112" i="9"/>
  <c r="E118" i="9"/>
  <c r="K110" i="9"/>
  <c r="K112" i="9"/>
  <c r="K118" i="9"/>
  <c r="I110" i="9"/>
  <c r="I112" i="9"/>
  <c r="I118" i="9"/>
  <c r="M110" i="9"/>
  <c r="M112" i="9"/>
  <c r="M118" i="9"/>
  <c r="O110" i="9"/>
  <c r="Q112" i="9"/>
  <c r="C112" i="9"/>
  <c r="C118" i="9"/>
  <c r="R110" i="9"/>
  <c r="O112" i="9"/>
  <c r="O118" i="9"/>
  <c r="Q118" i="9"/>
  <c r="R112" i="9"/>
  <c r="R11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Trine Ytre-Arna</author>
  </authors>
  <commentList>
    <comment ref="A4" authorId="0" shapeId="0" xr:uid="{00000000-0006-0000-0000-000001000000}">
      <text>
        <r>
          <rPr>
            <sz val="8"/>
            <color indexed="81"/>
            <rFont val="Tahoma"/>
          </rPr>
          <t xml:space="preserve">
Se spesielt økonomiforskrift til privatskoleloven §§ 2-1 og 2-2 om krav til budsjett. 
</t>
        </r>
      </text>
    </comment>
    <comment ref="C4" authorId="0" shapeId="0" xr:uid="{00000000-0006-0000-0000-000002000000}">
      <text>
        <r>
          <rPr>
            <sz val="8"/>
            <color indexed="81"/>
            <rFont val="Tahoma"/>
          </rPr>
          <t xml:space="preserve">Fullt utbygd skole vil si et helt budsjettår (både vår og høst) med totalt antall elever skolen søker om. 
</t>
        </r>
      </text>
    </comment>
    <comment ref="A6" authorId="0" shapeId="0" xr:uid="{00000000-0006-0000-0000-000003000000}">
      <text>
        <r>
          <rPr>
            <sz val="8"/>
            <color indexed="81"/>
            <rFont val="Tahoma"/>
          </rPr>
          <t>Det skal fremgå hvilke satser som er brukt og hvor mange elever som ligger til grunn.Bruk siste kjente sats fra udir.no</t>
        </r>
      </text>
    </comment>
    <comment ref="A7" authorId="0" shapeId="0" xr:uid="{00000000-0006-0000-0000-000004000000}">
      <text>
        <r>
          <rPr>
            <sz val="8"/>
            <color indexed="81"/>
            <rFont val="Tahoma"/>
            <family val="2"/>
          </rPr>
          <t>Det skal fremgå hvilken sats som er benyttet og hvor mange elever det er beregnet på grunnlag av. En  fullstendig oversikt over hvordan skolen har kommet fram til inntekten fra skolepenger</t>
        </r>
        <r>
          <rPr>
            <sz val="8"/>
            <color indexed="81"/>
            <rFont val="Tahoma"/>
          </rPr>
          <t xml:space="preserve">
Angående skolepenger/husleie- og kapitalkostnader; se økonomiforskrift til privatskoleloven § 5-1 </t>
        </r>
      </text>
    </comment>
    <comment ref="A9" authorId="0" shapeId="0" xr:uid="{00000000-0006-0000-0000-000005000000}">
      <text>
        <r>
          <rPr>
            <sz val="8"/>
            <color indexed="81"/>
            <rFont val="Tahoma"/>
          </rPr>
          <t xml:space="preserve">Skolen skal spesifisere alle typer tilskudd/midler den får fra det offentlige og andre.Merk at skolen iht regelverket har begrenset anledning til å ha andre inntekter. 
</t>
        </r>
      </text>
    </comment>
    <comment ref="A16" authorId="0" shapeId="0" xr:uid="{00000000-0006-0000-0000-000006000000}">
      <text>
        <r>
          <rPr>
            <sz val="8"/>
            <color indexed="81"/>
            <rFont val="Tahoma"/>
          </rPr>
          <t xml:space="preserve">Skal spesifiseres iht merknad til note 4
</t>
        </r>
      </text>
    </comment>
    <comment ref="B100" authorId="0" shapeId="0" xr:uid="{00000000-0006-0000-0000-000007000000}">
      <text>
        <r>
          <rPr>
            <b/>
            <sz val="9"/>
            <color indexed="81"/>
            <rFont val="Tahoma"/>
            <charset val="1"/>
          </rPr>
          <t>Trine Ytre-Arna:</t>
        </r>
        <r>
          <rPr>
            <sz val="9"/>
            <color indexed="81"/>
            <rFont val="Tahoma"/>
            <charset val="1"/>
          </rPr>
          <t xml:space="preserve">
Forskrift til privatskoleloven §§ 7-4, 7A-4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tya</author>
  </authors>
  <commentList>
    <comment ref="C2" authorId="0" shapeId="0" xr:uid="{00000000-0006-0000-0100-000001000000}">
      <text>
        <r>
          <rPr>
            <b/>
            <sz val="9"/>
            <color indexed="81"/>
            <rFont val="Tahoma"/>
            <family val="2"/>
          </rPr>
          <t>tya:</t>
        </r>
        <r>
          <rPr>
            <sz val="9"/>
            <color indexed="81"/>
            <rFont val="Tahoma"/>
            <family val="2"/>
          </rPr>
          <t xml:space="preserve">
Benytt alltid siste kjente sats fra Udir.no for alle budsjettår. Ikke legg på "forventet" økning i sats. 
</t>
        </r>
      </text>
    </comment>
    <comment ref="C8" authorId="0" shapeId="0" xr:uid="{00000000-0006-0000-0100-000002000000}">
      <text>
        <r>
          <rPr>
            <b/>
            <sz val="9"/>
            <color indexed="81"/>
            <rFont val="Tahoma"/>
            <family val="2"/>
          </rPr>
          <t>tya:</t>
        </r>
        <r>
          <rPr>
            <sz val="9"/>
            <color indexed="81"/>
            <rFont val="Tahoma"/>
            <family val="2"/>
          </rPr>
          <t xml:space="preserve">
Benytt alltid siste kjente sats fra Udir.no for alle budsjettår. Ikke legg på "forventet" økning i sats. 
</t>
        </r>
      </text>
    </comment>
    <comment ref="C18" authorId="0" shapeId="0" xr:uid="{00000000-0006-0000-0100-000003000000}">
      <text>
        <r>
          <rPr>
            <b/>
            <sz val="9"/>
            <color indexed="81"/>
            <rFont val="Tahoma"/>
            <family val="2"/>
          </rPr>
          <t>tya:</t>
        </r>
        <r>
          <rPr>
            <sz val="9"/>
            <color indexed="81"/>
            <rFont val="Tahoma"/>
            <family val="2"/>
          </rPr>
          <t xml:space="preserve">
ligger på Udir.no
</t>
        </r>
      </text>
    </comment>
    <comment ref="C24" authorId="0" shapeId="0" xr:uid="{00000000-0006-0000-0100-000004000000}">
      <text>
        <r>
          <rPr>
            <b/>
            <sz val="9"/>
            <color indexed="81"/>
            <rFont val="Tahoma"/>
            <family val="2"/>
          </rPr>
          <t>tya:</t>
        </r>
        <r>
          <rPr>
            <sz val="9"/>
            <color indexed="81"/>
            <rFont val="Tahoma"/>
            <family val="2"/>
          </rPr>
          <t xml:space="preserve">
ligger på Udir.no
</t>
        </r>
      </text>
    </comment>
    <comment ref="C32" authorId="0" shapeId="0" xr:uid="{00000000-0006-0000-0100-000005000000}">
      <text>
        <r>
          <rPr>
            <b/>
            <sz val="9"/>
            <color indexed="81"/>
            <rFont val="Tahoma"/>
            <family val="2"/>
          </rPr>
          <t>tya:</t>
        </r>
        <r>
          <rPr>
            <sz val="9"/>
            <color indexed="81"/>
            <rFont val="Tahoma"/>
            <family val="2"/>
          </rPr>
          <t xml:space="preserve">
ligger på Udir.no
</t>
        </r>
      </text>
    </comment>
    <comment ref="C38" authorId="0" shapeId="0" xr:uid="{00000000-0006-0000-0100-000006000000}">
      <text>
        <r>
          <rPr>
            <b/>
            <sz val="9"/>
            <color indexed="81"/>
            <rFont val="Tahoma"/>
            <family val="2"/>
          </rPr>
          <t>tya:</t>
        </r>
        <r>
          <rPr>
            <sz val="9"/>
            <color indexed="81"/>
            <rFont val="Tahoma"/>
            <family val="2"/>
          </rPr>
          <t xml:space="preserve">
ligger på Udir.no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tya</author>
  </authors>
  <commentList>
    <comment ref="B3" authorId="0" shapeId="0" xr:uid="{00000000-0006-0000-0200-000001000000}">
      <text>
        <r>
          <rPr>
            <b/>
            <sz val="9"/>
            <color indexed="81"/>
            <rFont val="Tahoma"/>
            <family val="2"/>
          </rPr>
          <t>tya:</t>
        </r>
        <r>
          <rPr>
            <sz val="9"/>
            <color indexed="81"/>
            <rFont val="Tahoma"/>
            <family val="2"/>
          </rPr>
          <t xml:space="preserve">
Benytt alltid siste kjente sats fra Udir.no for alle budsjettår. Ikke legg på "forventet" økning i sats</t>
        </r>
      </text>
    </comment>
    <comment ref="B9" authorId="0" shapeId="0" xr:uid="{00000000-0006-0000-0200-000002000000}">
      <text>
        <r>
          <rPr>
            <b/>
            <sz val="9"/>
            <color indexed="81"/>
            <rFont val="Tahoma"/>
            <family val="2"/>
          </rPr>
          <t>tya:</t>
        </r>
        <r>
          <rPr>
            <sz val="9"/>
            <color indexed="81"/>
            <rFont val="Tahoma"/>
            <family val="2"/>
          </rPr>
          <t xml:space="preserve">
Benytt alltid siste kjente sats fra Udir.no for alle budsjettår. Ikke legg på "forventet" økning i sats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tya</author>
  </authors>
  <commentList>
    <comment ref="B3" authorId="0" shapeId="0" xr:uid="{00000000-0006-0000-0300-000001000000}">
      <text>
        <r>
          <rPr>
            <sz val="9"/>
            <color indexed="81"/>
            <rFont val="Tahoma"/>
            <family val="2"/>
          </rPr>
          <t xml:space="preserve">tya:
Benytt alltid siste kjente sats fra Udir.no for alle budsjettår. Ikke legg på "forventet" økning i sats
</t>
        </r>
      </text>
    </comment>
    <comment ref="B8" authorId="0" shapeId="0" xr:uid="{00000000-0006-0000-0300-000002000000}">
      <text>
        <r>
          <rPr>
            <b/>
            <sz val="9"/>
            <color indexed="81"/>
            <rFont val="Tahoma"/>
            <family val="2"/>
          </rPr>
          <t>tya:</t>
        </r>
        <r>
          <rPr>
            <sz val="9"/>
            <color indexed="81"/>
            <rFont val="Tahoma"/>
            <family val="2"/>
          </rPr>
          <t xml:space="preserve">
tya:
Benytt alltid siste kjente sats fra Udir.no for alle budsjettår. Ikke legg på "forventet" økning i sats
</t>
        </r>
      </text>
    </comment>
    <comment ref="B17" authorId="0" shapeId="0" xr:uid="{00000000-0006-0000-0300-000003000000}">
      <text>
        <r>
          <rPr>
            <b/>
            <sz val="9"/>
            <color indexed="81"/>
            <rFont val="Tahoma"/>
            <family val="2"/>
          </rPr>
          <t>tya:</t>
        </r>
        <r>
          <rPr>
            <sz val="9"/>
            <color indexed="81"/>
            <rFont val="Tahoma"/>
            <family val="2"/>
          </rPr>
          <t xml:space="preserve">
Benytt alltid siste kjente sats fra Udir.no for alle budsjettår. Ikke legg på "forventet" økning i sats
</t>
        </r>
      </text>
    </comment>
    <comment ref="B21" authorId="0" shapeId="0" xr:uid="{00000000-0006-0000-0300-000004000000}">
      <text>
        <r>
          <rPr>
            <b/>
            <sz val="9"/>
            <color indexed="81"/>
            <rFont val="Tahoma"/>
            <family val="2"/>
          </rPr>
          <t>tya:</t>
        </r>
        <r>
          <rPr>
            <sz val="9"/>
            <color indexed="81"/>
            <rFont val="Tahoma"/>
            <family val="2"/>
          </rPr>
          <t xml:space="preserve">
ligger på Udir.no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Trine Ytre-Arna</author>
  </authors>
  <commentList>
    <comment ref="D3" authorId="0" shapeId="0" xr:uid="{00000000-0006-0000-0400-000001000000}">
      <text>
        <r>
          <rPr>
            <b/>
            <sz val="9"/>
            <color indexed="81"/>
            <rFont val="Tahoma"/>
            <charset val="1"/>
          </rPr>
          <t xml:space="preserve">Trine Ytre-Arna: 
</t>
        </r>
        <r>
          <rPr>
            <sz val="9"/>
            <color indexed="81"/>
            <rFont val="Tahoma"/>
            <family val="2"/>
          </rPr>
          <t>Skolen kan beregne skolepenger med utgangspunkt i høyeste barnetrinnsatsen for elevene på barnetrinnet og den tilsvarende satsen for ungdomstrinnet for elever på ungdomsskolen. Den høyeste satsen kan brukes for alle elevene på begge hovedtrinnene.</t>
        </r>
      </text>
    </comment>
  </commentList>
</comments>
</file>

<file path=xl/sharedStrings.xml><?xml version="1.0" encoding="utf-8"?>
<sst xmlns="http://schemas.openxmlformats.org/spreadsheetml/2006/main" count="273" uniqueCount="179">
  <si>
    <t>Skolepenger</t>
  </si>
  <si>
    <t>Sum inntekter</t>
  </si>
  <si>
    <t>Driftsresultat</t>
  </si>
  <si>
    <t>Lønn rektor</t>
  </si>
  <si>
    <t>Lønn avdelingsledere</t>
  </si>
  <si>
    <t>Lønn øvrig personell</t>
  </si>
  <si>
    <t>Gruppelivs-/personalforsikring</t>
  </si>
  <si>
    <t>Arbeidsgiveravgift</t>
  </si>
  <si>
    <t>Sum lønnskostnader</t>
  </si>
  <si>
    <t>Sum avskrivninger</t>
  </si>
  <si>
    <t>Renovasjon, vann og avløp og lignende</t>
  </si>
  <si>
    <t>Lys, varme</t>
  </si>
  <si>
    <t>Renhold</t>
  </si>
  <si>
    <t>Andre kostnader lokaler</t>
  </si>
  <si>
    <t>Sum kostnader lokaler</t>
  </si>
  <si>
    <t>Andre driftskostnader</t>
  </si>
  <si>
    <t>Sum verktøy, inventar m.m.</t>
  </si>
  <si>
    <t>Sum reparasjon og vedlikehold</t>
  </si>
  <si>
    <t>Honorar revisjon</t>
  </si>
  <si>
    <t>Honorar regnskap</t>
  </si>
  <si>
    <t>Sum fremmed tjeneste</t>
  </si>
  <si>
    <t>Kontorrekvisita</t>
  </si>
  <si>
    <t>Data/EDB-kostnad</t>
  </si>
  <si>
    <t>Trykksak</t>
  </si>
  <si>
    <t>Aviser, tidsskrifter, bøker</t>
  </si>
  <si>
    <t>Møte, kurs, oppdatering o.l.</t>
  </si>
  <si>
    <t>Annen kontorkostnad</t>
  </si>
  <si>
    <t>Sum kontorkostnad, trykksak o.l.</t>
  </si>
  <si>
    <t>Telefon</t>
  </si>
  <si>
    <t>Porto</t>
  </si>
  <si>
    <t>Sum telefon, porto o.l.</t>
  </si>
  <si>
    <t>Bilgodtgjørelse</t>
  </si>
  <si>
    <t>Reisekostnad</t>
  </si>
  <si>
    <t>Diettkostnad</t>
  </si>
  <si>
    <t>Annen kostnadsgodtgjørelse</t>
  </si>
  <si>
    <t>Markedsføringskostnad</t>
  </si>
  <si>
    <t>Sum kostnad transportmidler</t>
  </si>
  <si>
    <t>Sum kostn. og godtgj. for reiser, diett m.m.</t>
  </si>
  <si>
    <t>Sum forsikringspremie</t>
  </si>
  <si>
    <t>Sum andre kostnader</t>
  </si>
  <si>
    <t>Renteinntekter</t>
  </si>
  <si>
    <t>Rentekostnader</t>
  </si>
  <si>
    <t>Sum netto finansinntekter/-kostnader</t>
  </si>
  <si>
    <t>Sum driftskostnader</t>
  </si>
  <si>
    <t>RESULTAT</t>
  </si>
  <si>
    <t>Budsjettmal</t>
  </si>
  <si>
    <t>Note</t>
  </si>
  <si>
    <t>Note 1 - Beregning av statstilskuddet</t>
  </si>
  <si>
    <t>Antall elever og skolepenger per elev per år*/måned som er benyttet må gå frem</t>
  </si>
  <si>
    <t>Note 2 - Beregning av skolepenger</t>
  </si>
  <si>
    <t>Note 3 - Andre inntekter</t>
  </si>
  <si>
    <t>Må spesifiseres</t>
  </si>
  <si>
    <t>Inntekter</t>
  </si>
  <si>
    <t>Lønnskostnader</t>
  </si>
  <si>
    <t>Lønn  lærere</t>
  </si>
  <si>
    <t>Note 4 - Lønnskostnader</t>
  </si>
  <si>
    <t xml:space="preserve">Lønnskostnadene må være inkl ferielønn </t>
  </si>
  <si>
    <t>Antall stillinger og årslønn må gå fram</t>
  </si>
  <si>
    <t>Avskrivinger</t>
  </si>
  <si>
    <t>Note 5 - Avskrivinger</t>
  </si>
  <si>
    <t>Avskriving</t>
  </si>
  <si>
    <t>Kostnader lokaler</t>
  </si>
  <si>
    <t>Leie andre lokaler</t>
  </si>
  <si>
    <t>Leie av skolebygg</t>
  </si>
  <si>
    <t xml:space="preserve">Note 6 - Leie av andre lokaler </t>
  </si>
  <si>
    <t>Verktøy, inventar m.m.</t>
  </si>
  <si>
    <t xml:space="preserve">Kjøp inventar </t>
  </si>
  <si>
    <t>Note 7 - Verktøy, inventar m.m.</t>
  </si>
  <si>
    <t>Reparasjon og vedlikehold</t>
  </si>
  <si>
    <t xml:space="preserve">Reparasjon og vedlikehold </t>
  </si>
  <si>
    <t xml:space="preserve">Note 8 - Reparasjon og vedlikehold </t>
  </si>
  <si>
    <t>Fremmed tjeneste</t>
  </si>
  <si>
    <t>Kontorkostnad, trykksak og lignende</t>
  </si>
  <si>
    <t>Undervisningsmateriell</t>
  </si>
  <si>
    <t>Sum undervisningsmateriell</t>
  </si>
  <si>
    <t>Note 9 - Undervisningsmateriell</t>
  </si>
  <si>
    <t>Note 10 - Annen kontorkostnad</t>
  </si>
  <si>
    <t>Kostnad telefon, porto og lignende</t>
  </si>
  <si>
    <t>Kostnad transportmidler</t>
  </si>
  <si>
    <t>Note 11 - Kostnad transportmidler</t>
  </si>
  <si>
    <t>Kostnader og godtgjørelse for reiser, diett m.m.</t>
  </si>
  <si>
    <t>Note 12 - Annen kostnadsgodtgjørelse</t>
  </si>
  <si>
    <t>Kostnader markedsføring</t>
  </si>
  <si>
    <t>Sum markedsføringskostnader</t>
  </si>
  <si>
    <t>Kostnader forsikringspremie</t>
  </si>
  <si>
    <t>Note 13 -Kostnader forsikringspremie</t>
  </si>
  <si>
    <t>Andre kostnader</t>
  </si>
  <si>
    <t>Note 14 - Andre kostnader</t>
  </si>
  <si>
    <t>Noter til budsjettet</t>
  </si>
  <si>
    <t>Elevtall vår</t>
  </si>
  <si>
    <t>tilskudd vår (halvpart)</t>
  </si>
  <si>
    <t>Elevtall høst</t>
  </si>
  <si>
    <t>Tilskudd høst (halvpart)</t>
  </si>
  <si>
    <t>Studiespesialisering</t>
  </si>
  <si>
    <t>Medier og kommunikasjon</t>
  </si>
  <si>
    <t xml:space="preserve">Eventuell omregningsfaktor (skoler som ikke har godkjenning for fullt årskurs) </t>
  </si>
  <si>
    <t>Bibelstudium (kurs …..)</t>
  </si>
  <si>
    <t xml:space="preserve">Antall elever og sats skal vises. Det er viktig at skolen viser i budsjettet at den vet hvordan statstilskuddet skal beregnes. </t>
  </si>
  <si>
    <t xml:space="preserve">Se egen arkfane med regneeksempler for statstilskudd. Bruk gjerne samme oppsett i note 1. </t>
  </si>
  <si>
    <t>Eksempel 1  - liten grunnskole</t>
  </si>
  <si>
    <t>Sats</t>
  </si>
  <si>
    <t>Eksempel 2 - større  grunnskole</t>
  </si>
  <si>
    <t xml:space="preserve">VÅR </t>
  </si>
  <si>
    <t xml:space="preserve">HØST </t>
  </si>
  <si>
    <t>VÅR</t>
  </si>
  <si>
    <t>TOTALT STATSTILSKUDD VED FULLT UTBYGD SKOLE, 200 ELEVER</t>
  </si>
  <si>
    <t>HØST</t>
  </si>
  <si>
    <r>
      <t xml:space="preserve">Fullt utbygd  </t>
    </r>
    <r>
      <rPr>
        <b/>
        <sz val="16"/>
        <rFont val="Calibri"/>
        <family val="2"/>
      </rPr>
      <t xml:space="preserve">grunnskole, skolen har søkt om totalt 30 elever: </t>
    </r>
  </si>
  <si>
    <t>Pensjonskostnader</t>
  </si>
  <si>
    <t>Grunnskole barnetrinn i Norge</t>
  </si>
  <si>
    <t xml:space="preserve">Grunnskole ungdomstrinn i Norge </t>
  </si>
  <si>
    <t>Grunnskole barnetrinn i utlandet</t>
  </si>
  <si>
    <t>Bygg- og anleggsteknikk</t>
  </si>
  <si>
    <t>Elektrofag</t>
  </si>
  <si>
    <t>Design og håndverksfag</t>
  </si>
  <si>
    <t>Helse- og oppvekstfag</t>
  </si>
  <si>
    <t>Idrettsfag</t>
  </si>
  <si>
    <t>Musikk, dans og drama</t>
  </si>
  <si>
    <t>Naturbruk</t>
  </si>
  <si>
    <t>Service og samferdsel</t>
  </si>
  <si>
    <t>Sats for Steinerskoler (Studiespesialisering)</t>
  </si>
  <si>
    <t>Utdanningsprogram</t>
  </si>
  <si>
    <t>Barne- og ungdomsskole:</t>
  </si>
  <si>
    <t>Videregående skole:</t>
  </si>
  <si>
    <t>Bibelstudium m.m</t>
  </si>
  <si>
    <t>Studietilbud utover videregånede opplæring</t>
  </si>
  <si>
    <t>Reklameutdaning inntil 75 elever</t>
  </si>
  <si>
    <t>Kunst- medie og musikkutdanning inntil 30 elever</t>
  </si>
  <si>
    <t>Statstilskudd pr. elev</t>
  </si>
  <si>
    <t>Skolepenger pr. elev</t>
  </si>
  <si>
    <t>Søkeren må gjøre nødvendige justeringer i henhold til siste gjeldende satser etc. på www.udir.no</t>
  </si>
  <si>
    <t>Søkeren må til enhver tid gjøre nødvendige justeringer i henhold til siste gjeldende satser etc. på www.udir.no</t>
  </si>
  <si>
    <t>Satser finnes på nettsiden www.udir.no</t>
  </si>
  <si>
    <t>Tilskuddssatser</t>
  </si>
  <si>
    <t>Fullt utbygd skole, skolen har søkt om totalt 150 elever</t>
  </si>
  <si>
    <t>Fullt utbygd skole, det er søkt om totalt 150 elever</t>
  </si>
  <si>
    <t xml:space="preserve">TOTALT STATSTILSKUDD </t>
  </si>
  <si>
    <t>TOTALT STATSTILSKUDD</t>
  </si>
  <si>
    <t>Kunst, medie- og musikk inntil 75</t>
  </si>
  <si>
    <t>- over 75</t>
  </si>
  <si>
    <t>Skolen har søkt om totalt 70 elever</t>
  </si>
  <si>
    <t>Skolen har søkt om totalt 110 elever</t>
  </si>
  <si>
    <t>Restaurant- og matfag</t>
  </si>
  <si>
    <t>Kunst, design og arkitektur</t>
  </si>
  <si>
    <t>Husleie og kapitalkostnad jfr. økonomiforskriften</t>
  </si>
  <si>
    <t>Videregående skole, det er søkt om totalt 200 elever fordelt på ulike utdanningsprogram:</t>
  </si>
  <si>
    <t>Skoledrift fullt utbygd skole</t>
  </si>
  <si>
    <t>Barnetrinn tom 42 elever</t>
  </si>
  <si>
    <t>Barnetrinn fom 43 elever</t>
  </si>
  <si>
    <t>Ungdomstrinn til og med 42 elever</t>
  </si>
  <si>
    <t>Ungdomstrinn fra og med 43 elever</t>
  </si>
  <si>
    <t>Vær oppmerksom på at regneeksemplene er laget med satser og "trappetrinn" gjeldende for 2021</t>
  </si>
  <si>
    <t xml:space="preserve">Viktig for kapittel 6A skoler som tilbyr kurs/opplæringstilbud som ikke har fullt årstimetall: </t>
  </si>
  <si>
    <t>Vær oppmerksom på at regneeksemplene er laget med satser og "trappetrinn" gjeldende for 2021.</t>
  </si>
  <si>
    <t>Tilskuddsats 2021</t>
  </si>
  <si>
    <t>Vær oppmerksom på at regneeksemplene er laget med satser og gjeldende for 2021</t>
  </si>
  <si>
    <t>Tillskuddsats 2021</t>
  </si>
  <si>
    <t>Teknologi og industrifag</t>
  </si>
  <si>
    <t>Håndverk, design og produktutviklng</t>
  </si>
  <si>
    <t>Informasjonsteknologi og medieproduksjon</t>
  </si>
  <si>
    <t>Salg, service og reiseliv</t>
  </si>
  <si>
    <t>Frisør, blomster, interiør og eksponeringsdesign</t>
  </si>
  <si>
    <t>Sum pr. elev</t>
  </si>
  <si>
    <t>Sum skoledrift og tilleggs-virksomheter</t>
  </si>
  <si>
    <t>Tilleggsvirksomheter - se økonomiforskriften § 7-1 for alle alternative tilleggsvirksomheter. Skolen må tilpasse malen til sine behov</t>
  </si>
  <si>
    <t>Annen tilleggs- virksomhet § 2-2</t>
  </si>
  <si>
    <t>Tilleggs- virksomhet f.eks. Internat §7-1 b)</t>
  </si>
  <si>
    <t>Tilleggs- virksomhet f.eks. SFO § 7-1a)</t>
  </si>
  <si>
    <t>Tilleggs- virksomhet f.eks. Kantine §7-1 e)</t>
  </si>
  <si>
    <t>Tilleggs- virksomhet f.eks. Utleie spesialrom §7-1 f)</t>
  </si>
  <si>
    <t>Tilleggs- virksomhet f.eks. Utleie skole- lokaler §7-1 g)</t>
  </si>
  <si>
    <t>Tilleggs- virksomhet f.eks Adm. av skole- skyss §7-1 k)</t>
  </si>
  <si>
    <t>Andre inntekter:</t>
  </si>
  <si>
    <t>Statstilskudd elevtilskudd fra Utdanningsdirektoratet</t>
  </si>
  <si>
    <t>Andre inntekter fra Utdanningsdirektoratet</t>
  </si>
  <si>
    <t xml:space="preserve">Beregning av tilskuddssats for skoler godkjent etter kapittel 6A i privatskoleloven:  Skoler godkjent etter privatskoleloven kap. 6A får tilskudd beregnet med utgangspunkt i tilskuddssatsen for en av Kunnskapsløftet sine følgende utdanningsprogram: studiespesialisering, idrettsfag eller musikk, dans- og drama. Bibellinjer får tilskudd beregnet fra utdanningsprogram for studiespesialisering. Årstimetallet for dette utdanningsprogrammet er 842 klokketimer.
For opplæringstilbud ved  6A-skoler der elevene utplasseres utenom skolen i lengre perioder enn samlet tre uker pr. skoleår, kan halvparten av utplasseringstiden godkjennes som undervisning, og dermed tas med i grunnlaget for tilskudd. Forutsetningen er at utplasseringen inngår i en helhetlig opplæringsplan for elevene, at elevene følges kontinuerlig opp av lærerne under utplasseringen og at lærerne står for den helhetlige avsluttende vurderingen av elevene. Direktoratet forutsetter at det på en praksisplass/utplassering foregår en kombinasjon av opplæring og verdiskaping, og vil da kunne se på praksisplassen/utplasseringen som 50 % opplæring og 50 % verdiskapning, og dermed bli med i grunnlaget for tilskuddsberegningen.
Eksempel på utregning:
Grunnlaget for beregningen av tilskuddet vil være 842 klokketimer pr. skoleår. I følge innsendt dokumentasjon består et skoleår av 620 klokketimer med undervisning. I tillegg kommer 362 klokketimer praksisrelaterte fag/programmer. Til sammen utgjør dette 982 klokketimer. 
Omfang godkjent undervisning i løpet av et skoleår blir da 982 – (362 x 50 %) = 801 .
En elev utløser 100 % x (801 /842) = 95 % av aktuell helårssats. For 2013 vil dette for bibelstudium være kr. 113 400 x 75 % = 85 050 x 95 % = 80 797 pr elev pr. år.
</t>
  </si>
  <si>
    <t>Skoler godkjent etter kapittel 6A i privatskoleloven</t>
  </si>
  <si>
    <t>Husleie og kapitalkostnad jfr. forskrift til privatskoleloven kapittel 6A</t>
  </si>
  <si>
    <t>Husleie og kapitalkostnad jfr. økonomiforskriften §5-1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</si>
</sst>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font>
    <font>
      <sz val="10"/>
      <name val="Arial"/>
    </font>
    <font>
      <u/>
      <sz val="10"/>
      <color indexed="12"/>
      <name val="Arial"/>
    </font>
    <font>
      <b/>
      <sz val="10"/>
      <name val="Arial"/>
      <family val="2"/>
    </font>
    <font>
      <b/>
      <sz val="14"/>
      <name val="Arial"/>
      <family val="2"/>
    </font>
    <font>
      <sz val="10"/>
      <name val="Arial"/>
      <family val="2"/>
    </font>
    <font>
      <b/>
      <sz val="11"/>
      <name val="Arial"/>
      <family val="2"/>
    </font>
    <font>
      <b/>
      <sz val="10"/>
      <color indexed="43"/>
      <name val="Arial"/>
      <family val="2"/>
    </font>
    <font>
      <b/>
      <sz val="12"/>
      <name val="Verdana"/>
      <family val="2"/>
    </font>
    <font>
      <sz val="8"/>
      <color indexed="81"/>
      <name val="Tahoma"/>
    </font>
    <font>
      <sz val="8"/>
      <color indexed="81"/>
      <name val="Tahoma"/>
      <family val="2"/>
    </font>
    <font>
      <b/>
      <sz val="9"/>
      <color indexed="81"/>
      <name val="Tahoma"/>
      <family val="2"/>
    </font>
    <font>
      <sz val="9"/>
      <color indexed="81"/>
      <name val="Tahoma"/>
      <family val="2"/>
    </font>
    <font>
      <sz val="11"/>
      <name val="Calibri"/>
      <family val="2"/>
    </font>
    <font>
      <i/>
      <sz val="11"/>
      <name val="Calibri"/>
      <family val="2"/>
    </font>
    <font>
      <b/>
      <i/>
      <sz val="12"/>
      <name val="Arial"/>
      <family val="2"/>
    </font>
    <font>
      <b/>
      <sz val="16"/>
      <name val="Calibri"/>
      <family val="2"/>
    </font>
    <font>
      <sz val="9"/>
      <color indexed="81"/>
      <name val="Tahoma"/>
      <charset val="1"/>
    </font>
    <font>
      <b/>
      <sz val="9"/>
      <color indexed="81"/>
      <name val="Tahoma"/>
      <charset val="1"/>
    </font>
    <font>
      <b/>
      <sz val="12"/>
      <name val="Arial"/>
      <family val="2"/>
    </font>
    <font>
      <sz val="14"/>
      <name val="Arial"/>
      <family val="2"/>
    </font>
    <font>
      <b/>
      <sz val="9"/>
      <name val="Arial"/>
      <family val="2"/>
    </font>
    <font>
      <b/>
      <sz val="20"/>
      <name val="Arial"/>
      <family val="2"/>
    </font>
    <font>
      <b/>
      <sz val="11"/>
      <color theme="1"/>
      <name val="Calibri"/>
      <family val="2"/>
      <scheme val="minor"/>
    </font>
    <font>
      <b/>
      <sz val="12"/>
      <color theme="1"/>
      <name val="Calibri"/>
      <family val="2"/>
      <scheme val="minor"/>
    </font>
    <font>
      <b/>
      <sz val="10"/>
      <color rgb="FFFF0000"/>
      <name val="Arial"/>
      <family val="2"/>
    </font>
    <font>
      <sz val="10"/>
      <color rgb="FFFF0000"/>
      <name val="Arial"/>
      <family val="2"/>
    </font>
    <font>
      <b/>
      <sz val="10"/>
      <color theme="1"/>
      <name val="Calibri"/>
      <family val="2"/>
      <scheme val="minor"/>
    </font>
    <font>
      <b/>
      <sz val="16"/>
      <name val="Calibri"/>
      <family val="2"/>
      <scheme val="minor"/>
    </font>
    <font>
      <b/>
      <sz val="12"/>
      <color rgb="FFFF0000"/>
      <name val="Arial"/>
      <family val="2"/>
    </font>
    <font>
      <b/>
      <sz val="16"/>
      <color theme="1"/>
      <name val="Calibri"/>
      <family val="2"/>
      <scheme val="minor"/>
    </font>
    <font>
      <b/>
      <sz val="10"/>
      <color theme="1"/>
      <name val="Arial"/>
      <family val="2"/>
    </font>
    <font>
      <b/>
      <sz val="12"/>
      <color theme="1"/>
      <name val="Arial"/>
      <family val="2"/>
    </font>
  </fonts>
  <fills count="10">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6" tint="0.39997558519241921"/>
        <bgColor indexed="64"/>
      </patternFill>
    </fill>
  </fills>
  <borders count="35">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81">
    <xf numFmtId="0" fontId="0" fillId="0" borderId="0" xfId="0"/>
    <xf numFmtId="3" fontId="0" fillId="0" borderId="0" xfId="0" applyNumberFormat="1"/>
    <xf numFmtId="3" fontId="3" fillId="0" borderId="0" xfId="0" applyNumberFormat="1" applyFont="1"/>
    <xf numFmtId="0" fontId="0" fillId="0" borderId="0" xfId="0" applyAlignment="1">
      <alignment vertical="center"/>
    </xf>
    <xf numFmtId="0" fontId="5" fillId="0" borderId="0" xfId="0" applyFont="1"/>
    <xf numFmtId="0" fontId="0" fillId="0" borderId="0" xfId="0" applyFill="1"/>
    <xf numFmtId="0" fontId="4" fillId="0" borderId="0" xfId="0" applyFont="1" applyAlignment="1">
      <alignment horizontal="center"/>
    </xf>
    <xf numFmtId="0" fontId="3" fillId="0" borderId="0" xfId="0" applyFont="1" applyFill="1"/>
    <xf numFmtId="0" fontId="3" fillId="0" borderId="0" xfId="0" applyFont="1" applyFill="1" applyAlignment="1">
      <alignment horizontal="center"/>
    </xf>
    <xf numFmtId="0" fontId="3" fillId="0" borderId="0" xfId="0" applyFont="1"/>
    <xf numFmtId="0" fontId="3" fillId="0" borderId="0" xfId="0" applyFont="1" applyAlignment="1">
      <alignment horizontal="center"/>
    </xf>
    <xf numFmtId="0" fontId="5" fillId="0" borderId="1" xfId="0" applyFont="1" applyFill="1" applyBorder="1"/>
    <xf numFmtId="0" fontId="3" fillId="0" borderId="2" xfId="0" applyFont="1" applyBorder="1"/>
    <xf numFmtId="0" fontId="0" fillId="0" borderId="1" xfId="0" applyBorder="1"/>
    <xf numFmtId="0" fontId="3" fillId="2" borderId="3" xfId="0" applyFont="1" applyFill="1" applyBorder="1"/>
    <xf numFmtId="0" fontId="3" fillId="0" borderId="1" xfId="0" applyFont="1" applyFill="1" applyBorder="1"/>
    <xf numFmtId="0" fontId="0" fillId="0" borderId="1" xfId="0" applyFill="1" applyBorder="1"/>
    <xf numFmtId="0" fontId="3" fillId="3" borderId="4" xfId="0" applyFont="1" applyFill="1" applyBorder="1"/>
    <xf numFmtId="0" fontId="0" fillId="0" borderId="5" xfId="0" applyBorder="1"/>
    <xf numFmtId="0" fontId="3" fillId="2" borderId="4" xfId="0" applyFont="1" applyFill="1" applyBorder="1"/>
    <xf numFmtId="0" fontId="4" fillId="4" borderId="6" xfId="0" applyFont="1" applyFill="1" applyBorder="1" applyAlignment="1">
      <alignment horizontal="center" vertical="center"/>
    </xf>
    <xf numFmtId="3" fontId="6" fillId="4" borderId="7" xfId="0" applyNumberFormat="1" applyFont="1" applyFill="1" applyBorder="1" applyAlignment="1">
      <alignment vertical="center" wrapText="1"/>
    </xf>
    <xf numFmtId="0" fontId="0" fillId="0" borderId="8" xfId="0" applyBorder="1"/>
    <xf numFmtId="0" fontId="0" fillId="0" borderId="9" xfId="0" applyBorder="1"/>
    <xf numFmtId="0" fontId="0" fillId="0" borderId="0" xfId="0" applyBorder="1" applyAlignment="1">
      <alignment wrapText="1"/>
    </xf>
    <xf numFmtId="9" fontId="0" fillId="0" borderId="0" xfId="0" applyNumberFormat="1" applyBorder="1" applyAlignment="1">
      <alignment horizontal="center" wrapText="1"/>
    </xf>
    <xf numFmtId="0" fontId="0" fillId="0" borderId="0" xfId="0" applyAlignment="1">
      <alignment wrapText="1"/>
    </xf>
    <xf numFmtId="3" fontId="0" fillId="0" borderId="0" xfId="0" applyNumberFormat="1" applyBorder="1"/>
    <xf numFmtId="3" fontId="0" fillId="0" borderId="0" xfId="0" applyNumberFormat="1" applyBorder="1" applyAlignment="1">
      <alignment horizontal="center"/>
    </xf>
    <xf numFmtId="3" fontId="23" fillId="0" borderId="0" xfId="0" applyNumberFormat="1" applyFont="1" applyBorder="1"/>
    <xf numFmtId="0" fontId="0" fillId="0" borderId="0" xfId="0" applyAlignment="1">
      <alignment horizontal="right"/>
    </xf>
    <xf numFmtId="3" fontId="0" fillId="0" borderId="0" xfId="0" applyNumberFormat="1" applyAlignment="1">
      <alignment horizontal="right"/>
    </xf>
    <xf numFmtId="0" fontId="0" fillId="0" borderId="0" xfId="0" applyBorder="1"/>
    <xf numFmtId="0" fontId="0" fillId="0" borderId="0" xfId="0" applyBorder="1" applyAlignment="1">
      <alignment horizontal="right"/>
    </xf>
    <xf numFmtId="3" fontId="0" fillId="0" borderId="0" xfId="0" applyNumberFormat="1" applyBorder="1" applyAlignment="1">
      <alignment horizontal="right"/>
    </xf>
    <xf numFmtId="3" fontId="0" fillId="0" borderId="0" xfId="0" applyNumberFormat="1" applyAlignment="1">
      <alignment horizontal="center"/>
    </xf>
    <xf numFmtId="3" fontId="24" fillId="0" borderId="0" xfId="0" applyNumberFormat="1" applyFont="1" applyBorder="1"/>
    <xf numFmtId="0" fontId="24" fillId="0" borderId="0" xfId="0" applyFont="1" applyBorder="1" applyAlignment="1">
      <alignment wrapText="1"/>
    </xf>
    <xf numFmtId="0" fontId="24" fillId="0" borderId="0" xfId="0" applyFont="1" applyBorder="1" applyAlignment="1">
      <alignment horizontal="center" wrapText="1"/>
    </xf>
    <xf numFmtId="9" fontId="0" fillId="0" borderId="0" xfId="0" applyNumberFormat="1" applyBorder="1"/>
    <xf numFmtId="3" fontId="24" fillId="0" borderId="0" xfId="0" applyNumberFormat="1" applyFont="1" applyBorder="1" applyAlignment="1">
      <alignment horizontal="right"/>
    </xf>
    <xf numFmtId="0" fontId="24" fillId="0" borderId="0" xfId="0" applyFont="1" applyBorder="1" applyAlignment="1">
      <alignment horizontal="right" wrapText="1"/>
    </xf>
    <xf numFmtId="0" fontId="13" fillId="0" borderId="0" xfId="0" applyFont="1" applyAlignment="1">
      <alignment vertical="center"/>
    </xf>
    <xf numFmtId="0" fontId="5" fillId="0" borderId="0" xfId="0" applyFont="1" applyFill="1"/>
    <xf numFmtId="0" fontId="0" fillId="0" borderId="0" xfId="0" applyFont="1" applyFill="1"/>
    <xf numFmtId="0" fontId="25" fillId="0" borderId="10" xfId="0" applyFont="1" applyFill="1" applyBorder="1"/>
    <xf numFmtId="0" fontId="0" fillId="5" borderId="10" xfId="0" applyFill="1" applyBorder="1"/>
    <xf numFmtId="0" fontId="3" fillId="5" borderId="10" xfId="0" applyFont="1" applyFill="1" applyBorder="1" applyAlignment="1">
      <alignment wrapText="1"/>
    </xf>
    <xf numFmtId="0" fontId="3" fillId="5" borderId="10" xfId="0" applyFont="1" applyFill="1" applyBorder="1" applyAlignment="1">
      <alignment horizontal="center" wrapText="1"/>
    </xf>
    <xf numFmtId="9" fontId="3" fillId="5" borderId="10" xfId="2" applyFont="1" applyFill="1" applyBorder="1" applyAlignment="1">
      <alignment horizontal="center" wrapText="1"/>
    </xf>
    <xf numFmtId="0" fontId="23" fillId="5" borderId="10" xfId="0" applyFont="1" applyFill="1" applyBorder="1" applyAlignment="1">
      <alignment wrapText="1"/>
    </xf>
    <xf numFmtId="3" fontId="0" fillId="5" borderId="10" xfId="0" applyNumberFormat="1" applyFill="1" applyBorder="1"/>
    <xf numFmtId="3" fontId="0" fillId="5" borderId="10" xfId="0" applyNumberFormat="1" applyFill="1" applyBorder="1" applyAlignment="1">
      <alignment horizontal="center"/>
    </xf>
    <xf numFmtId="3" fontId="23" fillId="5" borderId="10" xfId="0" applyNumberFormat="1" applyFont="1" applyFill="1" applyBorder="1"/>
    <xf numFmtId="0" fontId="23" fillId="5" borderId="10" xfId="0" applyFont="1" applyFill="1" applyBorder="1" applyAlignment="1">
      <alignment horizontal="right" wrapText="1"/>
    </xf>
    <xf numFmtId="3" fontId="23" fillId="5" borderId="10" xfId="0" applyNumberFormat="1" applyFont="1" applyFill="1" applyBorder="1" applyAlignment="1">
      <alignment horizontal="right"/>
    </xf>
    <xf numFmtId="3" fontId="0" fillId="5" borderId="10" xfId="0" applyNumberFormat="1" applyFill="1" applyBorder="1" applyAlignment="1">
      <alignment horizontal="right"/>
    </xf>
    <xf numFmtId="3" fontId="26" fillId="5" borderId="10" xfId="0" applyNumberFormat="1" applyFont="1" applyFill="1" applyBorder="1"/>
    <xf numFmtId="3" fontId="26" fillId="5" borderId="10" xfId="0" applyNumberFormat="1" applyFont="1" applyFill="1" applyBorder="1" applyAlignment="1">
      <alignment horizontal="center"/>
    </xf>
    <xf numFmtId="3" fontId="3" fillId="5" borderId="10" xfId="0" applyNumberFormat="1" applyFont="1" applyFill="1" applyBorder="1" applyAlignment="1">
      <alignment horizontal="center"/>
    </xf>
    <xf numFmtId="0" fontId="0" fillId="5" borderId="10" xfId="0" applyFill="1" applyBorder="1" applyAlignment="1">
      <alignment wrapText="1"/>
    </xf>
    <xf numFmtId="9" fontId="0" fillId="5" borderId="10" xfId="0" applyNumberFormat="1" applyFill="1" applyBorder="1" applyAlignment="1">
      <alignment horizontal="center" wrapText="1"/>
    </xf>
    <xf numFmtId="0" fontId="0" fillId="6" borderId="10" xfId="0" applyFill="1" applyBorder="1"/>
    <xf numFmtId="0" fontId="3" fillId="6" borderId="10" xfId="0" applyFont="1" applyFill="1" applyBorder="1" applyAlignment="1">
      <alignment wrapText="1"/>
    </xf>
    <xf numFmtId="0" fontId="3" fillId="6" borderId="10" xfId="0" applyFont="1" applyFill="1" applyBorder="1" applyAlignment="1">
      <alignment horizontal="center" wrapText="1"/>
    </xf>
    <xf numFmtId="9" fontId="3" fillId="6" borderId="10" xfId="2" applyFont="1" applyFill="1" applyBorder="1" applyAlignment="1">
      <alignment horizontal="center" wrapText="1"/>
    </xf>
    <xf numFmtId="0" fontId="23" fillId="6" borderId="10" xfId="0" applyFont="1" applyFill="1" applyBorder="1" applyAlignment="1">
      <alignment wrapText="1"/>
    </xf>
    <xf numFmtId="3" fontId="0" fillId="6" borderId="10" xfId="0" applyNumberFormat="1" applyFill="1" applyBorder="1"/>
    <xf numFmtId="3" fontId="0" fillId="6" borderId="10" xfId="0" applyNumberFormat="1" applyFill="1" applyBorder="1" applyAlignment="1">
      <alignment horizontal="center"/>
    </xf>
    <xf numFmtId="3" fontId="23" fillId="6" borderId="10" xfId="0" applyNumberFormat="1" applyFont="1" applyFill="1" applyBorder="1"/>
    <xf numFmtId="9" fontId="3" fillId="6" borderId="10" xfId="0" applyNumberFormat="1" applyFont="1" applyFill="1" applyBorder="1" applyAlignment="1">
      <alignment horizontal="center" wrapText="1"/>
    </xf>
    <xf numFmtId="3" fontId="26" fillId="6" borderId="10" xfId="0" applyNumberFormat="1" applyFont="1" applyFill="1" applyBorder="1"/>
    <xf numFmtId="3" fontId="26" fillId="6" borderId="10" xfId="0" applyNumberFormat="1" applyFont="1" applyFill="1" applyBorder="1" applyAlignment="1">
      <alignment horizontal="center"/>
    </xf>
    <xf numFmtId="0" fontId="27" fillId="6" borderId="10" xfId="0" applyFont="1" applyFill="1" applyBorder="1" applyAlignment="1">
      <alignment horizontal="center" wrapText="1"/>
    </xf>
    <xf numFmtId="9" fontId="0" fillId="6" borderId="10" xfId="0" applyNumberFormat="1" applyFill="1" applyBorder="1"/>
    <xf numFmtId="0" fontId="0" fillId="7" borderId="10" xfId="0" applyFill="1" applyBorder="1"/>
    <xf numFmtId="0" fontId="3" fillId="7" borderId="10" xfId="0" applyFont="1" applyFill="1" applyBorder="1" applyAlignment="1">
      <alignment wrapText="1"/>
    </xf>
    <xf numFmtId="0" fontId="3" fillId="7" borderId="10" xfId="0" applyFont="1" applyFill="1" applyBorder="1" applyAlignment="1">
      <alignment horizontal="center" wrapText="1"/>
    </xf>
    <xf numFmtId="9" fontId="3" fillId="7" borderId="10" xfId="2" applyFont="1" applyFill="1" applyBorder="1" applyAlignment="1">
      <alignment horizontal="center" wrapText="1"/>
    </xf>
    <xf numFmtId="0" fontId="23" fillId="7" borderId="10" xfId="0" applyFont="1" applyFill="1" applyBorder="1" applyAlignment="1">
      <alignment wrapText="1"/>
    </xf>
    <xf numFmtId="0" fontId="27" fillId="7" borderId="10" xfId="0" applyFont="1" applyFill="1" applyBorder="1" applyAlignment="1">
      <alignment horizontal="center" wrapText="1"/>
    </xf>
    <xf numFmtId="3" fontId="0" fillId="7" borderId="10" xfId="0" applyNumberFormat="1" applyFill="1" applyBorder="1"/>
    <xf numFmtId="3" fontId="0" fillId="7" borderId="10" xfId="0" applyNumberFormat="1" applyFill="1" applyBorder="1" applyAlignment="1">
      <alignment horizontal="center"/>
    </xf>
    <xf numFmtId="3" fontId="23" fillId="7" borderId="10" xfId="0" applyNumberFormat="1" applyFont="1" applyFill="1" applyBorder="1"/>
    <xf numFmtId="9" fontId="0" fillId="7" borderId="10" xfId="0" applyNumberFormat="1" applyFill="1" applyBorder="1"/>
    <xf numFmtId="9" fontId="3" fillId="7" borderId="10" xfId="0" applyNumberFormat="1" applyFont="1" applyFill="1" applyBorder="1" applyAlignment="1">
      <alignment horizontal="center" wrapText="1"/>
    </xf>
    <xf numFmtId="3" fontId="26" fillId="7" borderId="10" xfId="0" applyNumberFormat="1" applyFont="1" applyFill="1" applyBorder="1"/>
    <xf numFmtId="3" fontId="26" fillId="7" borderId="10" xfId="0" applyNumberFormat="1" applyFont="1" applyFill="1" applyBorder="1" applyAlignment="1">
      <alignment horizontal="center"/>
    </xf>
    <xf numFmtId="3" fontId="25" fillId="7" borderId="10" xfId="0" applyNumberFormat="1" applyFont="1" applyFill="1" applyBorder="1"/>
    <xf numFmtId="0" fontId="25" fillId="0" borderId="11" xfId="0" applyFont="1" applyFill="1" applyBorder="1"/>
    <xf numFmtId="0" fontId="0" fillId="0" borderId="12" xfId="0" applyFill="1" applyBorder="1"/>
    <xf numFmtId="3" fontId="0" fillId="0" borderId="12" xfId="0" applyNumberFormat="1" applyFill="1" applyBorder="1" applyAlignment="1">
      <alignment horizontal="center"/>
    </xf>
    <xf numFmtId="3" fontId="25" fillId="0" borderId="13" xfId="0" applyNumberFormat="1" applyFont="1" applyFill="1" applyBorder="1"/>
    <xf numFmtId="0" fontId="23" fillId="6" borderId="13" xfId="0" applyFont="1" applyFill="1" applyBorder="1" applyAlignment="1">
      <alignment horizontal="left" wrapText="1"/>
    </xf>
    <xf numFmtId="0" fontId="0" fillId="6" borderId="13" xfId="0" applyFill="1" applyBorder="1"/>
    <xf numFmtId="0" fontId="23" fillId="5" borderId="13" xfId="0" applyFont="1" applyFill="1" applyBorder="1" applyAlignment="1">
      <alignment horizontal="left" wrapText="1"/>
    </xf>
    <xf numFmtId="0" fontId="0" fillId="5" borderId="13" xfId="0" applyFill="1" applyBorder="1"/>
    <xf numFmtId="0" fontId="5" fillId="5" borderId="13" xfId="0" applyFont="1" applyFill="1" applyBorder="1"/>
    <xf numFmtId="0" fontId="28" fillId="7" borderId="13" xfId="0" applyFont="1" applyFill="1" applyBorder="1"/>
    <xf numFmtId="0" fontId="0" fillId="7" borderId="13" xfId="0" applyFill="1" applyBorder="1"/>
    <xf numFmtId="0" fontId="23" fillId="7" borderId="13" xfId="0" applyFont="1" applyFill="1" applyBorder="1" applyAlignment="1">
      <alignment horizontal="left" wrapText="1"/>
    </xf>
    <xf numFmtId="0" fontId="0" fillId="0" borderId="0" xfId="0" applyAlignment="1">
      <alignment horizontal="center"/>
    </xf>
    <xf numFmtId="0" fontId="5" fillId="0" borderId="10" xfId="0" applyFont="1" applyBorder="1"/>
    <xf numFmtId="0" fontId="0" fillId="0" borderId="10" xfId="0" applyBorder="1"/>
    <xf numFmtId="0" fontId="0" fillId="0" borderId="10" xfId="0" applyBorder="1" applyAlignment="1">
      <alignment horizontal="center"/>
    </xf>
    <xf numFmtId="9" fontId="3" fillId="0" borderId="10" xfId="0" applyNumberFormat="1" applyFont="1" applyBorder="1" applyAlignment="1">
      <alignment horizontal="center"/>
    </xf>
    <xf numFmtId="3" fontId="0" fillId="0" borderId="10" xfId="0" applyNumberFormat="1" applyBorder="1" applyAlignment="1">
      <alignment horizontal="center"/>
    </xf>
    <xf numFmtId="0" fontId="3" fillId="0" borderId="10" xfId="0" applyFont="1" applyBorder="1"/>
    <xf numFmtId="0" fontId="19" fillId="8" borderId="10" xfId="0" applyFont="1" applyFill="1" applyBorder="1"/>
    <xf numFmtId="0" fontId="3" fillId="8" borderId="10" xfId="0" applyFont="1" applyFill="1" applyBorder="1" applyAlignment="1">
      <alignment horizontal="center" wrapText="1"/>
    </xf>
    <xf numFmtId="0" fontId="19" fillId="8" borderId="10" xfId="0" applyFont="1" applyFill="1" applyBorder="1" applyAlignment="1">
      <alignment wrapText="1"/>
    </xf>
    <xf numFmtId="0" fontId="29" fillId="0" borderId="0" xfId="0" applyFont="1"/>
    <xf numFmtId="0" fontId="2" fillId="0" borderId="0" xfId="1" applyFill="1" applyAlignment="1" applyProtection="1">
      <alignment horizontal="center"/>
    </xf>
    <xf numFmtId="0" fontId="3" fillId="5" borderId="13" xfId="0" applyFont="1" applyFill="1" applyBorder="1"/>
    <xf numFmtId="0" fontId="25" fillId="0" borderId="14" xfId="0" applyFont="1" applyFill="1" applyBorder="1"/>
    <xf numFmtId="0" fontId="0" fillId="6" borderId="13" xfId="0" quotePrefix="1" applyFill="1" applyBorder="1"/>
    <xf numFmtId="0" fontId="8" fillId="4" borderId="0" xfId="0" applyFont="1" applyFill="1" applyBorder="1" applyAlignment="1">
      <alignment horizontal="center" vertical="center"/>
    </xf>
    <xf numFmtId="0" fontId="5" fillId="6" borderId="13" xfId="0" applyFont="1" applyFill="1" applyBorder="1"/>
    <xf numFmtId="0" fontId="3" fillId="8" borderId="0" xfId="0" applyFont="1" applyFill="1" applyBorder="1" applyAlignment="1">
      <alignment horizontal="center" wrapText="1"/>
    </xf>
    <xf numFmtId="3" fontId="21" fillId="8" borderId="15" xfId="0" applyNumberFormat="1" applyFont="1" applyFill="1" applyBorder="1" applyAlignment="1">
      <alignment horizontal="center" vertical="center" wrapText="1"/>
    </xf>
    <xf numFmtId="3" fontId="6" fillId="8" borderId="16" xfId="0" applyNumberFormat="1" applyFont="1" applyFill="1" applyBorder="1" applyAlignment="1">
      <alignment horizontal="center" wrapText="1"/>
    </xf>
    <xf numFmtId="0" fontId="3" fillId="8" borderId="17" xfId="0" applyFont="1" applyFill="1" applyBorder="1" applyAlignment="1">
      <alignment horizontal="center"/>
    </xf>
    <xf numFmtId="0" fontId="3" fillId="8" borderId="18" xfId="0" applyFont="1" applyFill="1" applyBorder="1" applyAlignment="1">
      <alignment horizontal="center"/>
    </xf>
    <xf numFmtId="0" fontId="3" fillId="8" borderId="19" xfId="0" applyFont="1" applyFill="1" applyBorder="1" applyAlignment="1">
      <alignment horizontal="center"/>
    </xf>
    <xf numFmtId="0" fontId="7" fillId="8" borderId="19" xfId="0" applyFont="1" applyFill="1" applyBorder="1" applyAlignment="1">
      <alignment horizontal="center"/>
    </xf>
    <xf numFmtId="3" fontId="22" fillId="4" borderId="7" xfId="0" applyNumberFormat="1" applyFont="1" applyFill="1" applyBorder="1" applyAlignment="1">
      <alignment vertical="center" wrapText="1"/>
    </xf>
    <xf numFmtId="3" fontId="6" fillId="4" borderId="7" xfId="0" applyNumberFormat="1" applyFont="1" applyFill="1" applyBorder="1" applyAlignment="1">
      <alignment horizontal="center" vertical="center" wrapText="1"/>
    </xf>
    <xf numFmtId="3" fontId="6" fillId="0" borderId="20" xfId="0" applyNumberFormat="1" applyFont="1" applyFill="1" applyBorder="1" applyAlignment="1">
      <alignment horizontal="right" wrapText="1"/>
    </xf>
    <xf numFmtId="3" fontId="6" fillId="8" borderId="16" xfId="0" applyNumberFormat="1" applyFont="1" applyFill="1" applyBorder="1" applyAlignment="1">
      <alignment horizontal="right" wrapText="1"/>
    </xf>
    <xf numFmtId="3" fontId="0" fillId="0" borderId="20" xfId="0" applyNumberFormat="1" applyBorder="1" applyAlignment="1">
      <alignment horizontal="right"/>
    </xf>
    <xf numFmtId="0" fontId="3" fillId="8" borderId="17" xfId="0" applyFont="1" applyFill="1" applyBorder="1" applyAlignment="1">
      <alignment horizontal="right"/>
    </xf>
    <xf numFmtId="3" fontId="0" fillId="0" borderId="21" xfId="0" applyNumberFormat="1" applyBorder="1" applyAlignment="1">
      <alignment horizontal="right"/>
    </xf>
    <xf numFmtId="3" fontId="6" fillId="0" borderId="21" xfId="0" applyNumberFormat="1" applyFont="1" applyBorder="1" applyAlignment="1">
      <alignment horizontal="right"/>
    </xf>
    <xf numFmtId="3" fontId="3" fillId="2" borderId="22" xfId="0" applyNumberFormat="1" applyFont="1" applyFill="1" applyBorder="1" applyAlignment="1">
      <alignment horizontal="right"/>
    </xf>
    <xf numFmtId="0" fontId="3" fillId="8" borderId="18" xfId="0" applyFont="1" applyFill="1" applyBorder="1" applyAlignment="1">
      <alignment horizontal="right"/>
    </xf>
    <xf numFmtId="3" fontId="0" fillId="0" borderId="20" xfId="0" applyNumberFormat="1" applyFill="1" applyBorder="1" applyAlignment="1">
      <alignment horizontal="right"/>
    </xf>
    <xf numFmtId="3" fontId="3" fillId="0" borderId="21" xfId="0" applyNumberFormat="1" applyFont="1" applyBorder="1" applyAlignment="1">
      <alignment horizontal="right"/>
    </xf>
    <xf numFmtId="3" fontId="3" fillId="3" borderId="23" xfId="0" applyNumberFormat="1" applyFont="1" applyFill="1" applyBorder="1" applyAlignment="1">
      <alignment horizontal="right"/>
    </xf>
    <xf numFmtId="0" fontId="3" fillId="8" borderId="19" xfId="0" applyFont="1" applyFill="1" applyBorder="1" applyAlignment="1">
      <alignment horizontal="right"/>
    </xf>
    <xf numFmtId="3" fontId="3" fillId="0" borderId="0" xfId="0" applyNumberFormat="1" applyFont="1" applyAlignment="1">
      <alignment horizontal="right"/>
    </xf>
    <xf numFmtId="0" fontId="7" fillId="8" borderId="19" xfId="0" applyFont="1" applyFill="1" applyBorder="1" applyAlignment="1">
      <alignment horizontal="right"/>
    </xf>
    <xf numFmtId="3" fontId="5" fillId="0" borderId="20" xfId="0" applyNumberFormat="1" applyFont="1" applyBorder="1" applyAlignment="1">
      <alignment horizontal="right"/>
    </xf>
    <xf numFmtId="3" fontId="3" fillId="2" borderId="24" xfId="0" applyNumberFormat="1" applyFont="1" applyFill="1" applyBorder="1" applyAlignment="1">
      <alignment horizontal="right"/>
    </xf>
    <xf numFmtId="3" fontId="3" fillId="2" borderId="23" xfId="0" applyNumberFormat="1" applyFont="1" applyFill="1" applyBorder="1" applyAlignment="1">
      <alignment horizontal="right"/>
    </xf>
    <xf numFmtId="3" fontId="3" fillId="2" borderId="25" xfId="0" applyNumberFormat="1" applyFont="1" applyFill="1" applyBorder="1" applyAlignment="1">
      <alignment horizontal="right"/>
    </xf>
    <xf numFmtId="0" fontId="5" fillId="0" borderId="1" xfId="0" applyFont="1" applyBorder="1"/>
    <xf numFmtId="0" fontId="5" fillId="0" borderId="0" xfId="0" applyFont="1" applyFill="1" applyBorder="1"/>
    <xf numFmtId="0" fontId="3" fillId="0" borderId="1" xfId="0" applyFont="1" applyBorder="1"/>
    <xf numFmtId="0" fontId="8" fillId="4" borderId="6" xfId="0" applyFont="1" applyFill="1" applyBorder="1" applyAlignment="1">
      <alignment horizontal="center" vertical="center"/>
    </xf>
    <xf numFmtId="0" fontId="8" fillId="4" borderId="26" xfId="0" applyFont="1" applyFill="1" applyBorder="1" applyAlignment="1">
      <alignment horizontal="center" vertical="center"/>
    </xf>
    <xf numFmtId="0" fontId="8" fillId="4" borderId="27" xfId="0" applyFont="1" applyFill="1" applyBorder="1" applyAlignment="1">
      <alignment horizontal="center" vertical="center"/>
    </xf>
    <xf numFmtId="3" fontId="6" fillId="9" borderId="6" xfId="0" applyNumberFormat="1" applyFont="1" applyFill="1" applyBorder="1" applyAlignment="1">
      <alignment horizontal="center"/>
    </xf>
    <xf numFmtId="3" fontId="6" fillId="9" borderId="26" xfId="0" applyNumberFormat="1" applyFont="1" applyFill="1" applyBorder="1" applyAlignment="1">
      <alignment horizontal="center"/>
    </xf>
    <xf numFmtId="3" fontId="6" fillId="9" borderId="27" xfId="0" applyNumberFormat="1" applyFont="1" applyFill="1" applyBorder="1" applyAlignment="1">
      <alignment horizontal="center"/>
    </xf>
    <xf numFmtId="0" fontId="30" fillId="5" borderId="10" xfId="0" applyFont="1" applyFill="1" applyBorder="1" applyAlignment="1">
      <alignment horizontal="left" wrapText="1"/>
    </xf>
    <xf numFmtId="0" fontId="28" fillId="5" borderId="13" xfId="0" applyFont="1" applyFill="1" applyBorder="1" applyAlignment="1">
      <alignment horizontal="left" wrapText="1"/>
    </xf>
    <xf numFmtId="0" fontId="20" fillId="5" borderId="16" xfId="0" applyFont="1" applyFill="1" applyBorder="1" applyAlignment="1">
      <alignment horizontal="center" vertical="center" textRotation="90"/>
    </xf>
    <xf numFmtId="0" fontId="20" fillId="5" borderId="17" xfId="0" applyFont="1" applyFill="1" applyBorder="1" applyAlignment="1">
      <alignment horizontal="center" vertical="center" textRotation="90"/>
    </xf>
    <xf numFmtId="0" fontId="20" fillId="5" borderId="28" xfId="0" applyFont="1" applyFill="1" applyBorder="1" applyAlignment="1">
      <alignment horizontal="center" vertical="center" textRotation="90"/>
    </xf>
    <xf numFmtId="0" fontId="16" fillId="6" borderId="29" xfId="0" applyFont="1" applyFill="1" applyBorder="1" applyAlignment="1">
      <alignment horizontal="center" wrapText="1"/>
    </xf>
    <xf numFmtId="0" fontId="28" fillId="6" borderId="29" xfId="0" applyFont="1" applyFill="1" applyBorder="1" applyAlignment="1">
      <alignment horizontal="center" wrapText="1"/>
    </xf>
    <xf numFmtId="0" fontId="28" fillId="6" borderId="30" xfId="0" applyFont="1" applyFill="1" applyBorder="1" applyAlignment="1">
      <alignment horizontal="center" wrapText="1"/>
    </xf>
    <xf numFmtId="0" fontId="15" fillId="0" borderId="2"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4" fillId="0" borderId="1" xfId="0" applyFont="1" applyBorder="1" applyAlignment="1">
      <alignment horizontal="left" vertical="center" wrapText="1"/>
    </xf>
    <xf numFmtId="0" fontId="14" fillId="0" borderId="0" xfId="0" applyFont="1" applyBorder="1" applyAlignment="1">
      <alignment horizontal="left" vertical="center" wrapText="1"/>
    </xf>
    <xf numFmtId="0" fontId="14" fillId="0" borderId="31" xfId="0" applyFont="1" applyBorder="1" applyAlignment="1">
      <alignment horizontal="left" vertical="center" wrapText="1"/>
    </xf>
    <xf numFmtId="0" fontId="14" fillId="0" borderId="32" xfId="0" applyFont="1" applyBorder="1" applyAlignment="1">
      <alignment horizontal="left" vertical="center" wrapText="1"/>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28" fillId="6" borderId="12" xfId="0" applyFont="1" applyFill="1" applyBorder="1" applyAlignment="1">
      <alignment horizontal="left" wrapText="1"/>
    </xf>
    <xf numFmtId="0" fontId="28" fillId="6" borderId="13" xfId="0" applyFont="1" applyFill="1" applyBorder="1" applyAlignment="1">
      <alignment horizontal="left" wrapText="1"/>
    </xf>
    <xf numFmtId="0" fontId="30" fillId="5" borderId="10" xfId="0" applyFont="1" applyFill="1" applyBorder="1" applyAlignment="1">
      <alignment wrapText="1"/>
    </xf>
    <xf numFmtId="0" fontId="23" fillId="5" borderId="13" xfId="0" applyFont="1" applyFill="1" applyBorder="1" applyAlignment="1">
      <alignment wrapText="1"/>
    </xf>
    <xf numFmtId="0" fontId="31" fillId="5" borderId="13" xfId="0" applyFont="1" applyFill="1" applyBorder="1"/>
    <xf numFmtId="3" fontId="31" fillId="5" borderId="10" xfId="0" applyNumberFormat="1" applyFont="1" applyFill="1" applyBorder="1"/>
    <xf numFmtId="0" fontId="32" fillId="0" borderId="0" xfId="0" applyFont="1" applyBorder="1"/>
    <xf numFmtId="0" fontId="31" fillId="6" borderId="13" xfId="0" applyFont="1" applyFill="1" applyBorder="1"/>
    <xf numFmtId="3" fontId="31" fillId="6" borderId="10" xfId="0" applyNumberFormat="1" applyFont="1" applyFill="1" applyBorder="1"/>
    <xf numFmtId="0" fontId="31" fillId="7" borderId="13" xfId="0" applyFont="1" applyFill="1" applyBorder="1"/>
  </cellXfs>
  <cellStyles count="3">
    <cellStyle name="Hyperkobling" xfId="1" builtinId="8"/>
    <cellStyle name="Normal" xfId="0" builtinId="0"/>
    <cellStyle name="Pro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25400</xdr:rowOff>
    </xdr:from>
    <xdr:to>
      <xdr:col>6</xdr:col>
      <xdr:colOff>908050</xdr:colOff>
      <xdr:row>1</xdr:row>
      <xdr:rowOff>4133850</xdr:rowOff>
    </xdr:to>
    <xdr:sp macro="" textlink="">
      <xdr:nvSpPr>
        <xdr:cNvPr id="1063" name="Text Box 39">
          <a:extLst>
            <a:ext uri="{FF2B5EF4-FFF2-40B4-BE49-F238E27FC236}">
              <a16:creationId xmlns:a16="http://schemas.microsoft.com/office/drawing/2014/main" id="{94B92222-1F2B-3623-E304-D9C8AA34DC7F}"/>
            </a:ext>
          </a:extLst>
        </xdr:cNvPr>
        <xdr:cNvSpPr txBox="1">
          <a:spLocks noChangeArrowheads="1"/>
        </xdr:cNvSpPr>
      </xdr:nvSpPr>
      <xdr:spPr bwMode="auto">
        <a:xfrm>
          <a:off x="171450" y="28575"/>
          <a:ext cx="6448425" cy="55530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nSpc>
              <a:spcPts val="1200"/>
            </a:lnSpc>
          </a:pPr>
          <a:r>
            <a:rPr lang="nb-NO" sz="1100">
              <a:effectLst/>
              <a:latin typeface="+mn-lt"/>
              <a:ea typeface="+mn-ea"/>
              <a:cs typeface="+mn-cs"/>
            </a:rPr>
            <a:t>Økonomiforskriften til privatkoleloven kapittel 2 regulerer hvilke krav som stilles til budsjett for skoler som søker</a:t>
          </a:r>
          <a:r>
            <a:rPr lang="nb-NO" sz="1100" baseline="0">
              <a:effectLst/>
              <a:latin typeface="+mn-lt"/>
              <a:ea typeface="+mn-ea"/>
              <a:cs typeface="+mn-cs"/>
            </a:rPr>
            <a:t> om godkjenning eller driftsendring etter privatskoleloven.</a:t>
          </a:r>
        </a:p>
        <a:p>
          <a:pPr>
            <a:lnSpc>
              <a:spcPts val="1200"/>
            </a:lnSpc>
          </a:pPr>
          <a:endParaRPr lang="nb-NO" sz="1100">
            <a:effectLst/>
            <a:latin typeface="+mn-lt"/>
            <a:ea typeface="+mn-ea"/>
            <a:cs typeface="+mn-cs"/>
          </a:endParaRPr>
        </a:p>
        <a:p>
          <a:pPr>
            <a:lnSpc>
              <a:spcPts val="1200"/>
            </a:lnSpc>
          </a:pPr>
          <a:r>
            <a:rPr lang="nb-NO" sz="1100">
              <a:effectLst/>
              <a:latin typeface="+mn-lt"/>
              <a:ea typeface="+mn-ea"/>
              <a:cs typeface="+mn-cs"/>
            </a:rPr>
            <a:t>Det er viktig at den som skal søke om oppstart av ny skole eller driftsendring ved eksisterende skole, gjør seg kjent med reglene etter lov og forskrifter.  </a:t>
          </a:r>
        </a:p>
        <a:p>
          <a:pPr>
            <a:lnSpc>
              <a:spcPts val="1200"/>
            </a:lnSpc>
          </a:pPr>
          <a:endParaRPr lang="nb-NO" sz="1100">
            <a:effectLst/>
            <a:latin typeface="+mn-lt"/>
            <a:ea typeface="+mn-ea"/>
            <a:cs typeface="+mn-cs"/>
          </a:endParaRPr>
        </a:p>
        <a:p>
          <a:pPr>
            <a:lnSpc>
              <a:spcPts val="1200"/>
            </a:lnSpc>
          </a:pPr>
          <a:r>
            <a:rPr lang="nb-NO" sz="1100">
              <a:effectLst/>
              <a:latin typeface="+mn-lt"/>
              <a:ea typeface="+mn-ea"/>
              <a:cs typeface="+mn-cs"/>
            </a:rPr>
            <a:t>Denne malen har som formål å gi søkere hjelp til utarbeidelse av budsjettet</a:t>
          </a:r>
          <a:r>
            <a:rPr lang="nb-NO" sz="1100" baseline="0">
              <a:effectLst/>
              <a:latin typeface="+mn-lt"/>
              <a:ea typeface="+mn-ea"/>
              <a:cs typeface="+mn-cs"/>
            </a:rPr>
            <a:t> </a:t>
          </a:r>
          <a:r>
            <a:rPr lang="nb-NO" sz="1100">
              <a:effectLst/>
              <a:latin typeface="+mn-lt"/>
              <a:ea typeface="+mn-ea"/>
              <a:cs typeface="+mn-cs"/>
            </a:rPr>
            <a:t>som er den del av søknadsprosessen.  </a:t>
          </a:r>
        </a:p>
        <a:p>
          <a:pPr>
            <a:lnSpc>
              <a:spcPts val="1200"/>
            </a:lnSpc>
          </a:pPr>
          <a:endParaRPr lang="nb-NO" sz="1100">
            <a:effectLst/>
            <a:latin typeface="+mn-lt"/>
            <a:ea typeface="+mn-ea"/>
            <a:cs typeface="+mn-cs"/>
          </a:endParaRPr>
        </a:p>
        <a:p>
          <a:pPr>
            <a:lnSpc>
              <a:spcPts val="1200"/>
            </a:lnSpc>
          </a:pPr>
          <a:r>
            <a:rPr lang="nb-NO" sz="1100">
              <a:effectLst/>
              <a:latin typeface="+mn-lt"/>
              <a:ea typeface="+mn-ea"/>
              <a:cs typeface="+mn-cs"/>
            </a:rPr>
            <a:t>Budsjettmalen og tilhørende kommentarer er ikke uttømmende, søkeren må selv tilpasse malen til egne behov og sørge for å utarbeide budsjett på grunnlag av friskoleloven og tilhørende forskrifter. </a:t>
          </a:r>
        </a:p>
        <a:p>
          <a:endParaRPr lang="nb-NO" sz="1100">
            <a:effectLst/>
            <a:latin typeface="+mn-lt"/>
            <a:ea typeface="+mn-ea"/>
            <a:cs typeface="+mn-cs"/>
          </a:endParaRPr>
        </a:p>
        <a:p>
          <a:pPr>
            <a:lnSpc>
              <a:spcPts val="1200"/>
            </a:lnSpc>
          </a:pPr>
          <a:r>
            <a:rPr lang="nb-NO" sz="1100">
              <a:effectLst/>
              <a:latin typeface="+mn-lt"/>
              <a:ea typeface="+mn-ea"/>
              <a:cs typeface="+mn-cs"/>
            </a:rPr>
            <a:t>Det må fremgå i note hvordan statstilskudd og skolepenger er beregnet. </a:t>
          </a:r>
        </a:p>
        <a:p>
          <a:endParaRPr lang="nb-NO" sz="1100" u="sng">
            <a:effectLst/>
            <a:latin typeface="+mn-lt"/>
            <a:ea typeface="+mn-ea"/>
            <a:cs typeface="+mn-cs"/>
          </a:endParaRPr>
        </a:p>
        <a:p>
          <a:pPr>
            <a:lnSpc>
              <a:spcPts val="1200"/>
            </a:lnSpc>
          </a:pPr>
          <a:r>
            <a:rPr lang="nb-NO" sz="1100" u="sng">
              <a:effectLst/>
              <a:latin typeface="+mn-lt"/>
              <a:ea typeface="+mn-ea"/>
              <a:cs typeface="+mn-cs"/>
            </a:rPr>
            <a:t>Eget selvstendig budsjett for tilleggsvirksomhet</a:t>
          </a:r>
          <a:endParaRPr lang="nb-NO" sz="1100">
            <a:effectLst/>
            <a:latin typeface="+mn-lt"/>
            <a:ea typeface="+mn-ea"/>
            <a:cs typeface="+mn-cs"/>
          </a:endParaRPr>
        </a:p>
        <a:p>
          <a:pPr>
            <a:lnSpc>
              <a:spcPts val="1200"/>
            </a:lnSpc>
          </a:pPr>
          <a:r>
            <a:rPr lang="nb-NO" sz="1100">
              <a:effectLst/>
              <a:latin typeface="+mn-lt"/>
              <a:ea typeface="+mn-ea"/>
              <a:cs typeface="+mn-cs"/>
            </a:rPr>
            <a:t>Dersom</a:t>
          </a:r>
          <a:r>
            <a:rPr lang="nb-NO" sz="1100" baseline="0">
              <a:effectLst/>
              <a:latin typeface="+mn-lt"/>
              <a:ea typeface="+mn-ea"/>
              <a:cs typeface="+mn-cs"/>
            </a:rPr>
            <a:t> skolen skal drive tilleggsvirksomhet etter økonomiforskriften § 7-1, skal søknad om godkjenning eller driftsendring inneholde eget avdelingsbudsjett for denne delen av virksomheten.</a:t>
          </a:r>
          <a:endParaRPr lang="nb-NO" sz="1100">
            <a:effectLst/>
            <a:latin typeface="+mn-lt"/>
            <a:ea typeface="+mn-ea"/>
            <a:cs typeface="+mn-cs"/>
          </a:endParaRPr>
        </a:p>
        <a:p>
          <a:endParaRPr lang="nb-NO" sz="1100">
            <a:effectLst/>
            <a:latin typeface="+mn-lt"/>
            <a:ea typeface="+mn-ea"/>
            <a:cs typeface="+mn-cs"/>
          </a:endParaRPr>
        </a:p>
        <a:p>
          <a:r>
            <a:rPr lang="nb-NO" sz="1100">
              <a:effectLst/>
              <a:latin typeface="+mn-lt"/>
              <a:ea typeface="+mn-ea"/>
              <a:cs typeface="+mn-cs"/>
            </a:rPr>
            <a:t>Skolen skal i sine budsjetter vise at statstilskudd og skolepenger ikke benyttes til annet enn skoledrift, og at tilleggsvirksomheten er selvfinansierende. </a:t>
          </a:r>
        </a:p>
        <a:p>
          <a:pPr>
            <a:lnSpc>
              <a:spcPts val="1200"/>
            </a:lnSpc>
          </a:pPr>
          <a:endParaRPr lang="nb-NO" sz="1100">
            <a:effectLst/>
            <a:latin typeface="+mn-lt"/>
            <a:ea typeface="+mn-ea"/>
            <a:cs typeface="+mn-cs"/>
          </a:endParaRPr>
        </a:p>
        <a:p>
          <a:pPr>
            <a:lnSpc>
              <a:spcPts val="1200"/>
            </a:lnSpc>
          </a:pPr>
          <a:r>
            <a:rPr lang="nb-NO" sz="1100">
              <a:effectLst/>
              <a:latin typeface="+mn-lt"/>
              <a:ea typeface="+mn-ea"/>
              <a:cs typeface="+mn-cs"/>
            </a:rPr>
            <a:t>Fellesutgifter mellom skolen</a:t>
          </a:r>
          <a:r>
            <a:rPr lang="nb-NO" sz="1100" baseline="0">
              <a:effectLst/>
              <a:latin typeface="+mn-lt"/>
              <a:ea typeface="+mn-ea"/>
              <a:cs typeface="+mn-cs"/>
            </a:rPr>
            <a:t> </a:t>
          </a:r>
          <a:r>
            <a:rPr lang="nb-NO" sz="1100">
              <a:effectLst/>
              <a:latin typeface="+mn-lt"/>
              <a:ea typeface="+mn-ea"/>
              <a:cs typeface="+mn-cs"/>
            </a:rPr>
            <a:t>og tilleggsvirksomheten skal fordeles i budsjettet på den enkelte avdeling. Det skal fremgå hvilken fordelingsnøkkel som er brukt, og grunnlaget for denne. Tilleggsvirksomheten skal belastes sin and</a:t>
          </a:r>
          <a:r>
            <a:rPr lang="nb-NO" sz="1100" baseline="0">
              <a:effectLst/>
              <a:latin typeface="+mn-lt"/>
              <a:ea typeface="+mn-ea"/>
              <a:cs typeface="+mn-cs"/>
            </a:rPr>
            <a:t>el slik at dette ikke belastes skoledriften. </a:t>
          </a:r>
          <a:endParaRPr lang="nb-NO" sz="1100">
            <a:effectLst/>
            <a:latin typeface="+mn-lt"/>
            <a:ea typeface="+mn-ea"/>
            <a:cs typeface="+mn-cs"/>
          </a:endParaRPr>
        </a:p>
        <a:p>
          <a:pPr algn="l" rtl="0">
            <a:lnSpc>
              <a:spcPts val="800"/>
            </a:lnSpc>
            <a:defRPr sz="1000"/>
          </a:pPr>
          <a:endParaRPr lang="nb-NO" sz="1000" b="0" i="0" u="none" strike="noStrike" baseline="0">
            <a:solidFill>
              <a:srgbClr val="000000"/>
            </a:solidFill>
            <a:latin typeface="Verdana"/>
            <a:ea typeface="Verdana"/>
            <a:cs typeface="Verdana"/>
          </a:endParaRPr>
        </a:p>
        <a:p>
          <a:pPr algn="l" rtl="0">
            <a:lnSpc>
              <a:spcPts val="900"/>
            </a:lnSpc>
            <a:defRPr sz="1000"/>
          </a:pPr>
          <a:endParaRPr lang="nb-NO" sz="1000" b="0" i="0" u="none" strike="noStrike" baseline="0">
            <a:solidFill>
              <a:srgbClr val="000000"/>
            </a:solidFill>
            <a:latin typeface="Verdana"/>
            <a:ea typeface="Verdana"/>
            <a:cs typeface="Verdana"/>
          </a:endParaRPr>
        </a:p>
        <a:p>
          <a:pPr algn="l" rtl="0">
            <a:lnSpc>
              <a:spcPts val="1000"/>
            </a:lnSpc>
            <a:defRPr sz="1000"/>
          </a:pPr>
          <a:endParaRPr lang="nb-NO" sz="1000" b="0" i="0" u="none" strike="noStrike" baseline="0">
            <a:solidFill>
              <a:srgbClr val="000000"/>
            </a:solidFill>
            <a:latin typeface="Verdana"/>
            <a:ea typeface="Verdana"/>
            <a:cs typeface="Verdana"/>
          </a:endParaRPr>
        </a:p>
        <a:p>
          <a:pPr algn="l" rtl="0">
            <a:lnSpc>
              <a:spcPts val="800"/>
            </a:lnSpc>
            <a:defRPr sz="1000"/>
          </a:pPr>
          <a:endParaRPr lang="nb-NO" sz="1000" b="0" i="0" u="none" strike="noStrike" baseline="0">
            <a:solidFill>
              <a:srgbClr val="000000"/>
            </a:solidFill>
            <a:latin typeface="Arial"/>
            <a:cs typeface="Arial"/>
          </a:endParaRPr>
        </a:p>
        <a:p>
          <a:pPr algn="l" rtl="0">
            <a:lnSpc>
              <a:spcPts val="1000"/>
            </a:lnSpc>
            <a:defRPr sz="1000"/>
          </a:pPr>
          <a:endParaRPr lang="nb-NO"/>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dir.no/om-udir/tilskudd-og-prosjektmidler/tilskuddssatse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67"/>
  <sheetViews>
    <sheetView showGridLines="0" topLeftCell="A145" workbookViewId="0">
      <selection activeCell="A16" sqref="A16"/>
    </sheetView>
  </sheetViews>
  <sheetFormatPr baseColWidth="10" defaultColWidth="9.1796875" defaultRowHeight="13" x14ac:dyDescent="0.3"/>
  <cols>
    <col min="1" max="1" width="47" customWidth="1"/>
    <col min="2" max="2" width="5" style="10" customWidth="1"/>
    <col min="3" max="3" width="14" bestFit="1" customWidth="1"/>
    <col min="4" max="4" width="5" customWidth="1"/>
    <col min="5" max="5" width="14.54296875" customWidth="1"/>
    <col min="6" max="6" width="5.54296875" customWidth="1"/>
    <col min="7" max="7" width="15.1796875" customWidth="1"/>
    <col min="8" max="8" width="4.54296875" customWidth="1"/>
    <col min="9" max="9" width="12" customWidth="1"/>
    <col min="10" max="10" width="4.81640625" customWidth="1"/>
    <col min="11" max="11" width="13.26953125" customWidth="1"/>
    <col min="12" max="12" width="5.7265625" customWidth="1"/>
    <col min="13" max="13" width="13.26953125" customWidth="1"/>
    <col min="14" max="14" width="5.26953125" customWidth="1"/>
    <col min="15" max="15" width="15.7265625" customWidth="1"/>
    <col min="16" max="16" width="5.1796875" customWidth="1"/>
    <col min="17" max="17" width="12.26953125" customWidth="1"/>
    <col min="18" max="18" width="30.453125" customWidth="1"/>
  </cols>
  <sheetData>
    <row r="1" spans="1:18" ht="114" customHeight="1" x14ac:dyDescent="0.3"/>
    <row r="2" spans="1:18" ht="365.25" customHeight="1" thickBot="1" x14ac:dyDescent="0.35"/>
    <row r="3" spans="1:18" ht="24" customHeight="1" thickBot="1" x14ac:dyDescent="0.45">
      <c r="B3" s="6"/>
      <c r="C3" s="1"/>
      <c r="D3" s="151" t="s">
        <v>164</v>
      </c>
      <c r="E3" s="152"/>
      <c r="F3" s="152"/>
      <c r="G3" s="152"/>
      <c r="H3" s="152"/>
      <c r="I3" s="152"/>
      <c r="J3" s="152"/>
      <c r="K3" s="152"/>
      <c r="L3" s="152"/>
      <c r="M3" s="152"/>
      <c r="N3" s="152"/>
      <c r="O3" s="152"/>
      <c r="P3" s="152"/>
      <c r="Q3" s="153"/>
    </row>
    <row r="4" spans="1:18" s="3" customFormat="1" ht="75.5" thickBot="1" x14ac:dyDescent="0.3">
      <c r="A4" s="20" t="s">
        <v>45</v>
      </c>
      <c r="B4" s="119" t="s">
        <v>46</v>
      </c>
      <c r="C4" s="126" t="s">
        <v>146</v>
      </c>
      <c r="D4" s="119" t="s">
        <v>46</v>
      </c>
      <c r="E4" s="21" t="s">
        <v>167</v>
      </c>
      <c r="F4" s="119" t="s">
        <v>46</v>
      </c>
      <c r="G4" s="126" t="s">
        <v>166</v>
      </c>
      <c r="H4" s="119" t="s">
        <v>46</v>
      </c>
      <c r="I4" s="126" t="s">
        <v>168</v>
      </c>
      <c r="J4" s="119" t="s">
        <v>46</v>
      </c>
      <c r="K4" s="126" t="s">
        <v>169</v>
      </c>
      <c r="L4" s="119" t="s">
        <v>46</v>
      </c>
      <c r="M4" s="126" t="s">
        <v>170</v>
      </c>
      <c r="N4" s="119" t="s">
        <v>46</v>
      </c>
      <c r="O4" s="126" t="s">
        <v>171</v>
      </c>
      <c r="P4" s="119" t="s">
        <v>46</v>
      </c>
      <c r="Q4" s="126" t="s">
        <v>165</v>
      </c>
      <c r="R4" s="125" t="s">
        <v>163</v>
      </c>
    </row>
    <row r="5" spans="1:18" ht="14" x14ac:dyDescent="0.3">
      <c r="A5" s="12" t="s">
        <v>52</v>
      </c>
      <c r="B5" s="120"/>
      <c r="C5" s="127"/>
      <c r="D5" s="128"/>
      <c r="E5" s="127"/>
      <c r="F5" s="128"/>
      <c r="G5" s="127"/>
      <c r="H5" s="128"/>
      <c r="I5" s="127"/>
      <c r="J5" s="128"/>
      <c r="K5" s="127"/>
      <c r="L5" s="128"/>
      <c r="M5" s="127"/>
      <c r="N5" s="128"/>
      <c r="O5" s="127"/>
      <c r="P5" s="128"/>
      <c r="Q5" s="127"/>
      <c r="R5" s="127">
        <f>+C5+E5+G5+I5+K5+M5+O5+Q5</f>
        <v>0</v>
      </c>
    </row>
    <row r="6" spans="1:18" ht="16.5" customHeight="1" x14ac:dyDescent="0.3">
      <c r="A6" s="145" t="s">
        <v>173</v>
      </c>
      <c r="B6" s="121">
        <v>1</v>
      </c>
      <c r="C6" s="129"/>
      <c r="D6" s="130"/>
      <c r="E6" s="129"/>
      <c r="F6" s="130"/>
      <c r="G6" s="129"/>
      <c r="H6" s="130"/>
      <c r="I6" s="129"/>
      <c r="J6" s="130"/>
      <c r="K6" s="129"/>
      <c r="L6" s="130"/>
      <c r="M6" s="129"/>
      <c r="N6" s="130"/>
      <c r="O6" s="129"/>
      <c r="P6" s="130"/>
      <c r="Q6" s="129"/>
      <c r="R6" s="127">
        <f t="shared" ref="R6:R72" si="0">+C6+E6+G6+I6+K6+M6+O6+Q6</f>
        <v>0</v>
      </c>
    </row>
    <row r="7" spans="1:18" ht="14" x14ac:dyDescent="0.3">
      <c r="A7" s="13" t="s">
        <v>0</v>
      </c>
      <c r="B7" s="121">
        <v>2</v>
      </c>
      <c r="C7" s="129"/>
      <c r="D7" s="130"/>
      <c r="E7" s="129"/>
      <c r="F7" s="130"/>
      <c r="G7" s="129"/>
      <c r="H7" s="130"/>
      <c r="I7" s="129"/>
      <c r="J7" s="130"/>
      <c r="K7" s="129"/>
      <c r="L7" s="130"/>
      <c r="M7" s="129"/>
      <c r="N7" s="130"/>
      <c r="O7" s="129"/>
      <c r="P7" s="130"/>
      <c r="Q7" s="129"/>
      <c r="R7" s="127">
        <f t="shared" si="0"/>
        <v>0</v>
      </c>
    </row>
    <row r="8" spans="1:18" ht="14" x14ac:dyDescent="0.3">
      <c r="A8" s="146" t="s">
        <v>174</v>
      </c>
      <c r="B8" s="121">
        <v>3</v>
      </c>
      <c r="C8" s="129"/>
      <c r="D8" s="130"/>
      <c r="E8" s="129"/>
      <c r="F8" s="130"/>
      <c r="G8" s="129"/>
      <c r="H8" s="130"/>
      <c r="I8" s="129"/>
      <c r="J8" s="130"/>
      <c r="K8" s="129"/>
      <c r="L8" s="130"/>
      <c r="M8" s="129"/>
      <c r="N8" s="130"/>
      <c r="O8" s="129"/>
      <c r="P8" s="130"/>
      <c r="Q8" s="129"/>
      <c r="R8" s="127">
        <f t="shared" si="0"/>
        <v>0</v>
      </c>
    </row>
    <row r="9" spans="1:18" ht="14" x14ac:dyDescent="0.3">
      <c r="A9" s="147" t="s">
        <v>172</v>
      </c>
      <c r="B9" s="121"/>
      <c r="C9" s="129"/>
      <c r="D9" s="130"/>
      <c r="E9" s="129"/>
      <c r="F9" s="130"/>
      <c r="G9" s="129"/>
      <c r="H9" s="130"/>
      <c r="I9" s="129"/>
      <c r="J9" s="130"/>
      <c r="K9" s="129"/>
      <c r="L9" s="130"/>
      <c r="M9" s="129"/>
      <c r="N9" s="130"/>
      <c r="O9" s="129"/>
      <c r="P9" s="130"/>
      <c r="Q9" s="129"/>
      <c r="R9" s="127">
        <f t="shared" si="0"/>
        <v>0</v>
      </c>
    </row>
    <row r="10" spans="1:18" ht="14" x14ac:dyDescent="0.3">
      <c r="A10" s="145"/>
      <c r="B10" s="121"/>
      <c r="C10" s="129"/>
      <c r="D10" s="130"/>
      <c r="E10" s="129"/>
      <c r="F10" s="130"/>
      <c r="G10" s="129"/>
      <c r="H10" s="130"/>
      <c r="I10" s="129"/>
      <c r="J10" s="130"/>
      <c r="K10" s="129"/>
      <c r="L10" s="130"/>
      <c r="M10" s="129"/>
      <c r="N10" s="130"/>
      <c r="O10" s="129"/>
      <c r="P10" s="130"/>
      <c r="Q10" s="129"/>
      <c r="R10" s="127"/>
    </row>
    <row r="11" spans="1:18" ht="14" x14ac:dyDescent="0.3">
      <c r="A11" s="145"/>
      <c r="B11" s="121"/>
      <c r="C11" s="129"/>
      <c r="D11" s="130"/>
      <c r="E11" s="129"/>
      <c r="F11" s="130"/>
      <c r="G11" s="129"/>
      <c r="H11" s="130"/>
      <c r="I11" s="129"/>
      <c r="J11" s="130"/>
      <c r="K11" s="129"/>
      <c r="L11" s="130"/>
      <c r="M11" s="129"/>
      <c r="N11" s="130"/>
      <c r="O11" s="129"/>
      <c r="P11" s="130"/>
      <c r="Q11" s="129"/>
      <c r="R11" s="127"/>
    </row>
    <row r="12" spans="1:18" ht="14" x14ac:dyDescent="0.3">
      <c r="A12" s="145"/>
      <c r="B12" s="121"/>
      <c r="C12" s="129"/>
      <c r="D12" s="130"/>
      <c r="E12" s="129"/>
      <c r="F12" s="130"/>
      <c r="G12" s="129"/>
      <c r="H12" s="130"/>
      <c r="I12" s="129"/>
      <c r="J12" s="130"/>
      <c r="K12" s="129"/>
      <c r="L12" s="130"/>
      <c r="M12" s="129"/>
      <c r="N12" s="130"/>
      <c r="O12" s="129"/>
      <c r="P12" s="130"/>
      <c r="Q12" s="129"/>
      <c r="R12" s="127"/>
    </row>
    <row r="13" spans="1:18" ht="14" x14ac:dyDescent="0.3">
      <c r="A13" s="13"/>
      <c r="B13" s="121"/>
      <c r="C13" s="131"/>
      <c r="D13" s="130"/>
      <c r="E13" s="131"/>
      <c r="F13" s="130"/>
      <c r="G13" s="131"/>
      <c r="H13" s="130"/>
      <c r="I13" s="131"/>
      <c r="J13" s="130"/>
      <c r="K13" s="131"/>
      <c r="L13" s="130"/>
      <c r="M13" s="131"/>
      <c r="N13" s="130"/>
      <c r="O13" s="131"/>
      <c r="P13" s="130"/>
      <c r="Q13" s="131"/>
      <c r="R13" s="132">
        <f t="shared" si="0"/>
        <v>0</v>
      </c>
    </row>
    <row r="14" spans="1:18" ht="13.5" thickBot="1" x14ac:dyDescent="0.35">
      <c r="A14" s="14" t="s">
        <v>1</v>
      </c>
      <c r="B14" s="122"/>
      <c r="C14" s="133">
        <f>SUM(C5:C13)</f>
        <v>0</v>
      </c>
      <c r="D14" s="134"/>
      <c r="E14" s="133">
        <f>SUM(E5:E13)</f>
        <v>0</v>
      </c>
      <c r="F14" s="134"/>
      <c r="G14" s="133">
        <f>SUM(G5:G13)</f>
        <v>0</v>
      </c>
      <c r="H14" s="134"/>
      <c r="I14" s="133">
        <f>SUM(I5:I13)</f>
        <v>0</v>
      </c>
      <c r="J14" s="134"/>
      <c r="K14" s="133">
        <f>SUM(K5:K13)</f>
        <v>0</v>
      </c>
      <c r="L14" s="134"/>
      <c r="M14" s="133">
        <f>SUM(M5:M13)</f>
        <v>0</v>
      </c>
      <c r="N14" s="134"/>
      <c r="O14" s="133">
        <f>SUM(O5:O13)</f>
        <v>0</v>
      </c>
      <c r="P14" s="134"/>
      <c r="Q14" s="133">
        <f>SUM(Q5:Q13)</f>
        <v>0</v>
      </c>
      <c r="R14" s="133">
        <f t="shared" si="0"/>
        <v>0</v>
      </c>
    </row>
    <row r="15" spans="1:18" s="5" customFormat="1" ht="14" x14ac:dyDescent="0.3">
      <c r="A15" s="15"/>
      <c r="B15" s="121"/>
      <c r="C15" s="135"/>
      <c r="D15" s="130"/>
      <c r="E15" s="135"/>
      <c r="F15" s="130"/>
      <c r="G15" s="135"/>
      <c r="H15" s="130"/>
      <c r="I15" s="135"/>
      <c r="J15" s="130"/>
      <c r="K15" s="135"/>
      <c r="L15" s="130"/>
      <c r="M15" s="135"/>
      <c r="N15" s="130"/>
      <c r="O15" s="135"/>
      <c r="P15" s="130"/>
      <c r="Q15" s="135"/>
      <c r="R15" s="127">
        <f t="shared" si="0"/>
        <v>0</v>
      </c>
    </row>
    <row r="16" spans="1:18" s="9" customFormat="1" ht="14" x14ac:dyDescent="0.3">
      <c r="A16" s="15" t="s">
        <v>53</v>
      </c>
      <c r="B16" s="121">
        <v>4</v>
      </c>
      <c r="C16" s="135"/>
      <c r="D16" s="130"/>
      <c r="E16" s="135"/>
      <c r="F16" s="130"/>
      <c r="G16" s="135"/>
      <c r="H16" s="130"/>
      <c r="I16" s="135"/>
      <c r="J16" s="130"/>
      <c r="K16" s="135"/>
      <c r="L16" s="130"/>
      <c r="M16" s="135"/>
      <c r="N16" s="130"/>
      <c r="O16" s="135"/>
      <c r="P16" s="130"/>
      <c r="Q16" s="135"/>
      <c r="R16" s="127">
        <f t="shared" si="0"/>
        <v>0</v>
      </c>
    </row>
    <row r="17" spans="1:18" ht="14" x14ac:dyDescent="0.3">
      <c r="A17" s="16" t="s">
        <v>3</v>
      </c>
      <c r="B17" s="121"/>
      <c r="C17" s="135"/>
      <c r="D17" s="130"/>
      <c r="E17" s="135"/>
      <c r="F17" s="130"/>
      <c r="G17" s="135"/>
      <c r="H17" s="130"/>
      <c r="I17" s="135"/>
      <c r="J17" s="130"/>
      <c r="K17" s="135"/>
      <c r="L17" s="130"/>
      <c r="M17" s="135"/>
      <c r="N17" s="130"/>
      <c r="O17" s="135"/>
      <c r="P17" s="130"/>
      <c r="Q17" s="135"/>
      <c r="R17" s="127">
        <f t="shared" si="0"/>
        <v>0</v>
      </c>
    </row>
    <row r="18" spans="1:18" ht="14" x14ac:dyDescent="0.3">
      <c r="A18" s="16" t="s">
        <v>4</v>
      </c>
      <c r="B18" s="121"/>
      <c r="C18" s="135"/>
      <c r="D18" s="130"/>
      <c r="E18" s="135"/>
      <c r="F18" s="130"/>
      <c r="G18" s="135"/>
      <c r="H18" s="130"/>
      <c r="I18" s="135"/>
      <c r="J18" s="130"/>
      <c r="K18" s="135"/>
      <c r="L18" s="130"/>
      <c r="M18" s="135"/>
      <c r="N18" s="130"/>
      <c r="O18" s="135"/>
      <c r="P18" s="130"/>
      <c r="Q18" s="135"/>
      <c r="R18" s="127">
        <f t="shared" si="0"/>
        <v>0</v>
      </c>
    </row>
    <row r="19" spans="1:18" ht="14" x14ac:dyDescent="0.3">
      <c r="A19" s="16" t="s">
        <v>54</v>
      </c>
      <c r="B19" s="121"/>
      <c r="C19" s="135"/>
      <c r="D19" s="130"/>
      <c r="E19" s="135"/>
      <c r="F19" s="130"/>
      <c r="G19" s="135"/>
      <c r="H19" s="130"/>
      <c r="I19" s="135"/>
      <c r="J19" s="130"/>
      <c r="K19" s="135"/>
      <c r="L19" s="130"/>
      <c r="M19" s="135"/>
      <c r="N19" s="130"/>
      <c r="O19" s="135"/>
      <c r="P19" s="130"/>
      <c r="Q19" s="135"/>
      <c r="R19" s="127">
        <f t="shared" si="0"/>
        <v>0</v>
      </c>
    </row>
    <row r="20" spans="1:18" ht="14" x14ac:dyDescent="0.3">
      <c r="A20" s="16" t="s">
        <v>5</v>
      </c>
      <c r="B20" s="121"/>
      <c r="C20" s="135"/>
      <c r="D20" s="130"/>
      <c r="E20" s="135"/>
      <c r="F20" s="130"/>
      <c r="G20" s="135"/>
      <c r="H20" s="130"/>
      <c r="I20" s="135"/>
      <c r="J20" s="130"/>
      <c r="K20" s="135"/>
      <c r="L20" s="130"/>
      <c r="M20" s="135"/>
      <c r="N20" s="130"/>
      <c r="O20" s="135"/>
      <c r="P20" s="130"/>
      <c r="Q20" s="135"/>
      <c r="R20" s="127">
        <f t="shared" si="0"/>
        <v>0</v>
      </c>
    </row>
    <row r="21" spans="1:18" ht="14" x14ac:dyDescent="0.3">
      <c r="A21" s="16" t="s">
        <v>108</v>
      </c>
      <c r="B21" s="121"/>
      <c r="C21" s="135"/>
      <c r="D21" s="130"/>
      <c r="E21" s="135"/>
      <c r="F21" s="130"/>
      <c r="G21" s="135"/>
      <c r="H21" s="130"/>
      <c r="I21" s="135"/>
      <c r="J21" s="130"/>
      <c r="K21" s="135"/>
      <c r="L21" s="130"/>
      <c r="M21" s="135"/>
      <c r="N21" s="130"/>
      <c r="O21" s="135"/>
      <c r="P21" s="130"/>
      <c r="Q21" s="135"/>
      <c r="R21" s="127">
        <f t="shared" si="0"/>
        <v>0</v>
      </c>
    </row>
    <row r="22" spans="1:18" ht="14" x14ac:dyDescent="0.3">
      <c r="A22" s="16" t="s">
        <v>6</v>
      </c>
      <c r="B22" s="121"/>
      <c r="C22" s="135"/>
      <c r="D22" s="130"/>
      <c r="E22" s="135"/>
      <c r="F22" s="130"/>
      <c r="G22" s="135"/>
      <c r="H22" s="130"/>
      <c r="I22" s="135"/>
      <c r="J22" s="130"/>
      <c r="K22" s="135"/>
      <c r="L22" s="130"/>
      <c r="M22" s="135"/>
      <c r="N22" s="130"/>
      <c r="O22" s="135"/>
      <c r="P22" s="130"/>
      <c r="Q22" s="135"/>
      <c r="R22" s="127">
        <f t="shared" si="0"/>
        <v>0</v>
      </c>
    </row>
    <row r="23" spans="1:18" ht="14" x14ac:dyDescent="0.3">
      <c r="A23" s="16" t="s">
        <v>7</v>
      </c>
      <c r="B23" s="121"/>
      <c r="C23" s="135"/>
      <c r="D23" s="130"/>
      <c r="E23" s="135"/>
      <c r="F23" s="130"/>
      <c r="G23" s="135"/>
      <c r="H23" s="130"/>
      <c r="I23" s="135"/>
      <c r="J23" s="130"/>
      <c r="K23" s="135"/>
      <c r="L23" s="130"/>
      <c r="M23" s="135"/>
      <c r="N23" s="130"/>
      <c r="O23" s="135"/>
      <c r="P23" s="130"/>
      <c r="Q23" s="135"/>
      <c r="R23" s="127">
        <f t="shared" si="0"/>
        <v>0</v>
      </c>
    </row>
    <row r="24" spans="1:18" ht="14" x14ac:dyDescent="0.3">
      <c r="A24" s="16"/>
      <c r="B24" s="121"/>
      <c r="C24" s="135"/>
      <c r="D24" s="130"/>
      <c r="E24" s="135"/>
      <c r="F24" s="130"/>
      <c r="G24" s="135"/>
      <c r="H24" s="130"/>
      <c r="I24" s="135"/>
      <c r="J24" s="130"/>
      <c r="K24" s="135"/>
      <c r="L24" s="130"/>
      <c r="M24" s="135"/>
      <c r="N24" s="130"/>
      <c r="O24" s="135"/>
      <c r="P24" s="130"/>
      <c r="Q24" s="135"/>
      <c r="R24" s="127">
        <f t="shared" si="0"/>
        <v>0</v>
      </c>
    </row>
    <row r="25" spans="1:18" x14ac:dyDescent="0.3">
      <c r="A25" s="16"/>
      <c r="B25" s="121"/>
      <c r="C25" s="135"/>
      <c r="D25" s="130"/>
      <c r="E25" s="135"/>
      <c r="F25" s="130"/>
      <c r="G25" s="135"/>
      <c r="H25" s="130"/>
      <c r="I25" s="135"/>
      <c r="J25" s="130"/>
      <c r="K25" s="135"/>
      <c r="L25" s="130"/>
      <c r="M25" s="135"/>
      <c r="N25" s="130"/>
      <c r="O25" s="135"/>
      <c r="P25" s="130"/>
      <c r="Q25" s="135"/>
      <c r="R25" s="136">
        <f t="shared" si="0"/>
        <v>0</v>
      </c>
    </row>
    <row r="26" spans="1:18" s="9" customFormat="1" x14ac:dyDescent="0.3">
      <c r="A26" s="17" t="s">
        <v>8</v>
      </c>
      <c r="B26" s="123"/>
      <c r="C26" s="137">
        <f>SUM(C15:C25)</f>
        <v>0</v>
      </c>
      <c r="D26" s="138"/>
      <c r="E26" s="137">
        <f>SUM(E15:E25)</f>
        <v>0</v>
      </c>
      <c r="F26" s="138"/>
      <c r="G26" s="137">
        <f>SUM(G15:G25)</f>
        <v>0</v>
      </c>
      <c r="H26" s="138"/>
      <c r="I26" s="137">
        <f>SUM(I15:I25)</f>
        <v>0</v>
      </c>
      <c r="J26" s="138"/>
      <c r="K26" s="137">
        <f>SUM(K15:K25)</f>
        <v>0</v>
      </c>
      <c r="L26" s="138"/>
      <c r="M26" s="137">
        <f>SUM(M15:M25)</f>
        <v>0</v>
      </c>
      <c r="N26" s="138"/>
      <c r="O26" s="137">
        <f>SUM(O15:O25)</f>
        <v>0</v>
      </c>
      <c r="P26" s="138"/>
      <c r="Q26" s="137">
        <f>SUM(Q15:Q25)</f>
        <v>0</v>
      </c>
      <c r="R26" s="137">
        <f t="shared" si="0"/>
        <v>0</v>
      </c>
    </row>
    <row r="27" spans="1:18" ht="14" x14ac:dyDescent="0.3">
      <c r="A27" s="15"/>
      <c r="B27" s="121"/>
      <c r="C27" s="135"/>
      <c r="D27" s="130"/>
      <c r="E27" s="135"/>
      <c r="F27" s="130"/>
      <c r="G27" s="135"/>
      <c r="H27" s="130"/>
      <c r="I27" s="135"/>
      <c r="J27" s="130"/>
      <c r="K27" s="135"/>
      <c r="L27" s="130"/>
      <c r="M27" s="135"/>
      <c r="N27" s="130"/>
      <c r="O27" s="135"/>
      <c r="P27" s="130"/>
      <c r="Q27" s="135"/>
      <c r="R27" s="127">
        <f t="shared" si="0"/>
        <v>0</v>
      </c>
    </row>
    <row r="28" spans="1:18" x14ac:dyDescent="0.3">
      <c r="A28" s="15" t="s">
        <v>58</v>
      </c>
      <c r="B28" s="121">
        <v>5</v>
      </c>
      <c r="C28" s="135"/>
      <c r="D28" s="130"/>
      <c r="E28" s="135"/>
      <c r="F28" s="130"/>
      <c r="G28" s="135"/>
      <c r="H28" s="130"/>
      <c r="I28" s="135"/>
      <c r="J28" s="130"/>
      <c r="K28" s="135"/>
      <c r="L28" s="130"/>
      <c r="M28" s="135"/>
      <c r="N28" s="130"/>
      <c r="O28" s="135"/>
      <c r="P28" s="130"/>
      <c r="Q28" s="135"/>
      <c r="R28" s="139">
        <f t="shared" si="0"/>
        <v>0</v>
      </c>
    </row>
    <row r="29" spans="1:18" ht="14" x14ac:dyDescent="0.3">
      <c r="A29" s="16" t="s">
        <v>60</v>
      </c>
      <c r="B29" s="121"/>
      <c r="C29" s="135"/>
      <c r="D29" s="130"/>
      <c r="E29" s="135"/>
      <c r="F29" s="130"/>
      <c r="G29" s="135"/>
      <c r="H29" s="130"/>
      <c r="I29" s="135"/>
      <c r="J29" s="130"/>
      <c r="K29" s="135"/>
      <c r="L29" s="130"/>
      <c r="M29" s="135"/>
      <c r="N29" s="130"/>
      <c r="O29" s="135"/>
      <c r="P29" s="130"/>
      <c r="Q29" s="135"/>
      <c r="R29" s="127">
        <f t="shared" si="0"/>
        <v>0</v>
      </c>
    </row>
    <row r="30" spans="1:18" x14ac:dyDescent="0.3">
      <c r="A30" s="16"/>
      <c r="B30" s="121"/>
      <c r="C30" s="135"/>
      <c r="D30" s="130"/>
      <c r="E30" s="135"/>
      <c r="F30" s="130"/>
      <c r="G30" s="135"/>
      <c r="H30" s="130"/>
      <c r="I30" s="135"/>
      <c r="J30" s="130"/>
      <c r="K30" s="135"/>
      <c r="L30" s="130"/>
      <c r="M30" s="135"/>
      <c r="N30" s="130"/>
      <c r="O30" s="135"/>
      <c r="P30" s="130"/>
      <c r="Q30" s="135"/>
      <c r="R30" s="136">
        <f t="shared" si="0"/>
        <v>0</v>
      </c>
    </row>
    <row r="31" spans="1:18" s="9" customFormat="1" x14ac:dyDescent="0.3">
      <c r="A31" s="17" t="s">
        <v>9</v>
      </c>
      <c r="B31" s="123"/>
      <c r="C31" s="137">
        <f>SUM(C27:C30)</f>
        <v>0</v>
      </c>
      <c r="D31" s="138"/>
      <c r="E31" s="137">
        <f>SUM(E27:E30)</f>
        <v>0</v>
      </c>
      <c r="F31" s="138"/>
      <c r="G31" s="137">
        <f>SUM(G27:G30)</f>
        <v>0</v>
      </c>
      <c r="H31" s="138"/>
      <c r="I31" s="137">
        <f>SUM(I27:I30)</f>
        <v>0</v>
      </c>
      <c r="J31" s="138"/>
      <c r="K31" s="137">
        <f>SUM(K27:K30)</f>
        <v>0</v>
      </c>
      <c r="L31" s="138"/>
      <c r="M31" s="137">
        <f>SUM(M27:M30)</f>
        <v>0</v>
      </c>
      <c r="N31" s="138"/>
      <c r="O31" s="137">
        <f>SUM(O27:O30)</f>
        <v>0</v>
      </c>
      <c r="P31" s="138"/>
      <c r="Q31" s="137">
        <f>SUM(Q27:Q30)</f>
        <v>0</v>
      </c>
      <c r="R31" s="137">
        <f t="shared" si="0"/>
        <v>0</v>
      </c>
    </row>
    <row r="32" spans="1:18" s="5" customFormat="1" ht="14" x14ac:dyDescent="0.3">
      <c r="A32" s="15"/>
      <c r="B32" s="121"/>
      <c r="C32" s="135"/>
      <c r="D32" s="130"/>
      <c r="E32" s="135"/>
      <c r="F32" s="130"/>
      <c r="G32" s="135"/>
      <c r="H32" s="130"/>
      <c r="I32" s="135"/>
      <c r="J32" s="130"/>
      <c r="K32" s="135"/>
      <c r="L32" s="130"/>
      <c r="M32" s="135"/>
      <c r="N32" s="130"/>
      <c r="O32" s="135"/>
      <c r="P32" s="130"/>
      <c r="Q32" s="135"/>
      <c r="R32" s="127">
        <f t="shared" si="0"/>
        <v>0</v>
      </c>
    </row>
    <row r="33" spans="1:18" s="5" customFormat="1" ht="14" x14ac:dyDescent="0.3">
      <c r="A33" s="15" t="s">
        <v>61</v>
      </c>
      <c r="B33" s="121"/>
      <c r="C33" s="135"/>
      <c r="D33" s="130"/>
      <c r="E33" s="135"/>
      <c r="F33" s="130"/>
      <c r="G33" s="135"/>
      <c r="H33" s="130"/>
      <c r="I33" s="135"/>
      <c r="J33" s="130"/>
      <c r="K33" s="135"/>
      <c r="L33" s="130"/>
      <c r="M33" s="135"/>
      <c r="N33" s="130"/>
      <c r="O33" s="135"/>
      <c r="P33" s="130"/>
      <c r="Q33" s="135"/>
      <c r="R33" s="127">
        <f t="shared" si="0"/>
        <v>0</v>
      </c>
    </row>
    <row r="34" spans="1:18" ht="14" x14ac:dyDescent="0.3">
      <c r="A34" s="16" t="s">
        <v>63</v>
      </c>
      <c r="B34" s="121"/>
      <c r="C34" s="135"/>
      <c r="D34" s="130"/>
      <c r="E34" s="135"/>
      <c r="F34" s="130"/>
      <c r="G34" s="135"/>
      <c r="H34" s="130"/>
      <c r="I34" s="135"/>
      <c r="J34" s="130"/>
      <c r="K34" s="135"/>
      <c r="L34" s="130"/>
      <c r="M34" s="135"/>
      <c r="N34" s="130"/>
      <c r="O34" s="135"/>
      <c r="P34" s="130"/>
      <c r="Q34" s="135"/>
      <c r="R34" s="127">
        <f t="shared" si="0"/>
        <v>0</v>
      </c>
    </row>
    <row r="35" spans="1:18" ht="14" x14ac:dyDescent="0.3">
      <c r="A35" s="16" t="s">
        <v>62</v>
      </c>
      <c r="B35" s="121">
        <v>6</v>
      </c>
      <c r="C35" s="135"/>
      <c r="D35" s="130"/>
      <c r="E35" s="135"/>
      <c r="F35" s="130"/>
      <c r="G35" s="135"/>
      <c r="H35" s="130"/>
      <c r="I35" s="135"/>
      <c r="J35" s="130"/>
      <c r="K35" s="135"/>
      <c r="L35" s="130"/>
      <c r="M35" s="135"/>
      <c r="N35" s="130"/>
      <c r="O35" s="135"/>
      <c r="P35" s="130"/>
      <c r="Q35" s="135"/>
      <c r="R35" s="127">
        <f t="shared" si="0"/>
        <v>0</v>
      </c>
    </row>
    <row r="36" spans="1:18" ht="14" x14ac:dyDescent="0.3">
      <c r="A36" s="16" t="s">
        <v>10</v>
      </c>
      <c r="B36" s="121"/>
      <c r="C36" s="135"/>
      <c r="D36" s="130"/>
      <c r="E36" s="135"/>
      <c r="F36" s="130"/>
      <c r="G36" s="135"/>
      <c r="H36" s="130"/>
      <c r="I36" s="135"/>
      <c r="J36" s="130"/>
      <c r="K36" s="135"/>
      <c r="L36" s="130"/>
      <c r="M36" s="135"/>
      <c r="N36" s="130"/>
      <c r="O36" s="135"/>
      <c r="P36" s="130"/>
      <c r="Q36" s="135"/>
      <c r="R36" s="127">
        <f t="shared" si="0"/>
        <v>0</v>
      </c>
    </row>
    <row r="37" spans="1:18" ht="14" x14ac:dyDescent="0.3">
      <c r="A37" s="16" t="s">
        <v>11</v>
      </c>
      <c r="B37" s="121"/>
      <c r="C37" s="135"/>
      <c r="D37" s="130"/>
      <c r="E37" s="135"/>
      <c r="F37" s="130"/>
      <c r="G37" s="135"/>
      <c r="H37" s="130"/>
      <c r="I37" s="135"/>
      <c r="J37" s="130"/>
      <c r="K37" s="135"/>
      <c r="L37" s="130"/>
      <c r="M37" s="135"/>
      <c r="N37" s="130"/>
      <c r="O37" s="135"/>
      <c r="P37" s="130"/>
      <c r="Q37" s="135"/>
      <c r="R37" s="127">
        <f t="shared" si="0"/>
        <v>0</v>
      </c>
    </row>
    <row r="38" spans="1:18" ht="14" x14ac:dyDescent="0.3">
      <c r="A38" s="16" t="s">
        <v>12</v>
      </c>
      <c r="B38" s="121"/>
      <c r="C38" s="135"/>
      <c r="D38" s="130"/>
      <c r="E38" s="135"/>
      <c r="F38" s="130"/>
      <c r="G38" s="135"/>
      <c r="H38" s="130"/>
      <c r="I38" s="135"/>
      <c r="J38" s="130"/>
      <c r="K38" s="135"/>
      <c r="L38" s="130"/>
      <c r="M38" s="135"/>
      <c r="N38" s="130"/>
      <c r="O38" s="135"/>
      <c r="P38" s="130"/>
      <c r="Q38" s="135"/>
      <c r="R38" s="127">
        <f t="shared" si="0"/>
        <v>0</v>
      </c>
    </row>
    <row r="39" spans="1:18" ht="14" x14ac:dyDescent="0.3">
      <c r="A39" s="16" t="s">
        <v>13</v>
      </c>
      <c r="B39" s="121"/>
      <c r="C39" s="135"/>
      <c r="D39" s="130"/>
      <c r="E39" s="135"/>
      <c r="F39" s="130"/>
      <c r="G39" s="135"/>
      <c r="H39" s="130"/>
      <c r="I39" s="135"/>
      <c r="J39" s="130"/>
      <c r="K39" s="135"/>
      <c r="L39" s="130"/>
      <c r="M39" s="135"/>
      <c r="N39" s="130"/>
      <c r="O39" s="135"/>
      <c r="P39" s="130"/>
      <c r="Q39" s="135"/>
      <c r="R39" s="132">
        <f t="shared" si="0"/>
        <v>0</v>
      </c>
    </row>
    <row r="40" spans="1:18" s="9" customFormat="1" x14ac:dyDescent="0.3">
      <c r="A40" s="17" t="s">
        <v>14</v>
      </c>
      <c r="B40" s="123"/>
      <c r="C40" s="137">
        <f>SUM(C32:C39)</f>
        <v>0</v>
      </c>
      <c r="D40" s="138"/>
      <c r="E40" s="137">
        <f>SUM(E32:E39)</f>
        <v>0</v>
      </c>
      <c r="F40" s="138"/>
      <c r="G40" s="137">
        <f>SUM(G32:G39)</f>
        <v>0</v>
      </c>
      <c r="H40" s="138"/>
      <c r="I40" s="137">
        <f>SUM(I32:I39)</f>
        <v>0</v>
      </c>
      <c r="J40" s="138"/>
      <c r="K40" s="137">
        <f>SUM(K32:K39)</f>
        <v>0</v>
      </c>
      <c r="L40" s="138"/>
      <c r="M40" s="137">
        <f>SUM(M32:M39)</f>
        <v>0</v>
      </c>
      <c r="N40" s="138"/>
      <c r="O40" s="137">
        <f>SUM(O32:O39)</f>
        <v>0</v>
      </c>
      <c r="P40" s="138"/>
      <c r="Q40" s="137">
        <f>SUM(Q32:Q39)</f>
        <v>0</v>
      </c>
      <c r="R40" s="137">
        <f t="shared" si="0"/>
        <v>0</v>
      </c>
    </row>
    <row r="41" spans="1:18" ht="14" x14ac:dyDescent="0.3">
      <c r="A41" s="15"/>
      <c r="B41" s="121"/>
      <c r="C41" s="135"/>
      <c r="D41" s="130"/>
      <c r="E41" s="135"/>
      <c r="F41" s="130"/>
      <c r="G41" s="135"/>
      <c r="H41" s="130"/>
      <c r="I41" s="135"/>
      <c r="J41" s="130"/>
      <c r="K41" s="135"/>
      <c r="L41" s="130"/>
      <c r="M41" s="135"/>
      <c r="N41" s="130"/>
      <c r="O41" s="135"/>
      <c r="P41" s="130"/>
      <c r="Q41" s="135"/>
      <c r="R41" s="127">
        <f t="shared" si="0"/>
        <v>0</v>
      </c>
    </row>
    <row r="42" spans="1:18" ht="14" x14ac:dyDescent="0.3">
      <c r="A42" s="15" t="s">
        <v>65</v>
      </c>
      <c r="B42" s="121">
        <v>7</v>
      </c>
      <c r="C42" s="135"/>
      <c r="D42" s="130"/>
      <c r="E42" s="135"/>
      <c r="F42" s="130"/>
      <c r="G42" s="135"/>
      <c r="H42" s="130"/>
      <c r="I42" s="135"/>
      <c r="J42" s="130"/>
      <c r="K42" s="135"/>
      <c r="L42" s="130"/>
      <c r="M42" s="135"/>
      <c r="N42" s="130"/>
      <c r="O42" s="135"/>
      <c r="P42" s="130"/>
      <c r="Q42" s="135"/>
      <c r="R42" s="127">
        <f t="shared" si="0"/>
        <v>0</v>
      </c>
    </row>
    <row r="43" spans="1:18" s="4" customFormat="1" ht="14" x14ac:dyDescent="0.3">
      <c r="A43" s="11" t="s">
        <v>66</v>
      </c>
      <c r="B43" s="121"/>
      <c r="C43" s="135"/>
      <c r="D43" s="130"/>
      <c r="E43" s="135"/>
      <c r="F43" s="130"/>
      <c r="G43" s="135"/>
      <c r="H43" s="130"/>
      <c r="I43" s="135"/>
      <c r="J43" s="130"/>
      <c r="K43" s="135"/>
      <c r="L43" s="130"/>
      <c r="M43" s="135"/>
      <c r="N43" s="130"/>
      <c r="O43" s="135"/>
      <c r="P43" s="130"/>
      <c r="Q43" s="135"/>
      <c r="R43" s="127">
        <f t="shared" si="0"/>
        <v>0</v>
      </c>
    </row>
    <row r="44" spans="1:18" s="4" customFormat="1" ht="14" x14ac:dyDescent="0.3">
      <c r="A44" s="11" t="s">
        <v>15</v>
      </c>
      <c r="B44" s="121"/>
      <c r="C44" s="135"/>
      <c r="D44" s="130"/>
      <c r="E44" s="135"/>
      <c r="F44" s="130"/>
      <c r="G44" s="135"/>
      <c r="H44" s="130"/>
      <c r="I44" s="135"/>
      <c r="J44" s="130"/>
      <c r="K44" s="135"/>
      <c r="L44" s="130"/>
      <c r="M44" s="135"/>
      <c r="N44" s="130"/>
      <c r="O44" s="135"/>
      <c r="P44" s="130"/>
      <c r="Q44" s="135"/>
      <c r="R44" s="127">
        <f t="shared" si="0"/>
        <v>0</v>
      </c>
    </row>
    <row r="45" spans="1:18" ht="14" x14ac:dyDescent="0.3">
      <c r="A45" s="18"/>
      <c r="B45" s="121"/>
      <c r="C45" s="135"/>
      <c r="D45" s="130"/>
      <c r="E45" s="135"/>
      <c r="F45" s="130"/>
      <c r="G45" s="135"/>
      <c r="H45" s="130"/>
      <c r="I45" s="135"/>
      <c r="J45" s="130"/>
      <c r="K45" s="135"/>
      <c r="L45" s="130"/>
      <c r="M45" s="135"/>
      <c r="N45" s="130"/>
      <c r="O45" s="135"/>
      <c r="P45" s="130"/>
      <c r="Q45" s="135"/>
      <c r="R45" s="132">
        <f t="shared" si="0"/>
        <v>0</v>
      </c>
    </row>
    <row r="46" spans="1:18" s="9" customFormat="1" x14ac:dyDescent="0.3">
      <c r="A46" s="17" t="s">
        <v>16</v>
      </c>
      <c r="B46" s="123"/>
      <c r="C46" s="137">
        <f>SUM(C41:C45)</f>
        <v>0</v>
      </c>
      <c r="D46" s="138"/>
      <c r="E46" s="137">
        <f>SUM(E41:E45)</f>
        <v>0</v>
      </c>
      <c r="F46" s="138"/>
      <c r="G46" s="137">
        <f>SUM(G41:G45)</f>
        <v>0</v>
      </c>
      <c r="H46" s="138"/>
      <c r="I46" s="137">
        <f>SUM(I41:I45)</f>
        <v>0</v>
      </c>
      <c r="J46" s="138"/>
      <c r="K46" s="137">
        <f>SUM(K41:K45)</f>
        <v>0</v>
      </c>
      <c r="L46" s="138"/>
      <c r="M46" s="137">
        <f>SUM(M41:M45)</f>
        <v>0</v>
      </c>
      <c r="N46" s="138"/>
      <c r="O46" s="137">
        <f>SUM(O41:O45)</f>
        <v>0</v>
      </c>
      <c r="P46" s="138"/>
      <c r="Q46" s="137">
        <f>SUM(Q41:Q45)</f>
        <v>0</v>
      </c>
      <c r="R46" s="137">
        <f t="shared" si="0"/>
        <v>0</v>
      </c>
    </row>
    <row r="47" spans="1:18" s="4" customFormat="1" ht="14" x14ac:dyDescent="0.3">
      <c r="A47" s="15"/>
      <c r="B47" s="121"/>
      <c r="C47" s="135"/>
      <c r="D47" s="130"/>
      <c r="E47" s="135"/>
      <c r="F47" s="130"/>
      <c r="G47" s="135"/>
      <c r="H47" s="130"/>
      <c r="I47" s="135"/>
      <c r="J47" s="130"/>
      <c r="K47" s="135"/>
      <c r="L47" s="130"/>
      <c r="M47" s="135"/>
      <c r="N47" s="130"/>
      <c r="O47" s="135"/>
      <c r="P47" s="130"/>
      <c r="Q47" s="135"/>
      <c r="R47" s="127">
        <f t="shared" si="0"/>
        <v>0</v>
      </c>
    </row>
    <row r="48" spans="1:18" s="4" customFormat="1" ht="14" x14ac:dyDescent="0.3">
      <c r="A48" s="15" t="s">
        <v>68</v>
      </c>
      <c r="B48" s="121">
        <v>8</v>
      </c>
      <c r="C48" s="135"/>
      <c r="D48" s="130"/>
      <c r="E48" s="135"/>
      <c r="F48" s="130"/>
      <c r="G48" s="135"/>
      <c r="H48" s="130"/>
      <c r="I48" s="135"/>
      <c r="J48" s="130"/>
      <c r="K48" s="135"/>
      <c r="L48" s="130"/>
      <c r="M48" s="135"/>
      <c r="N48" s="130"/>
      <c r="O48" s="135"/>
      <c r="P48" s="130"/>
      <c r="Q48" s="135"/>
      <c r="R48" s="127">
        <f t="shared" si="0"/>
        <v>0</v>
      </c>
    </row>
    <row r="49" spans="1:18" s="4" customFormat="1" ht="14" x14ac:dyDescent="0.3">
      <c r="A49" s="11" t="s">
        <v>69</v>
      </c>
      <c r="B49" s="121"/>
      <c r="C49" s="135"/>
      <c r="D49" s="130"/>
      <c r="E49" s="135"/>
      <c r="F49" s="130"/>
      <c r="G49" s="135"/>
      <c r="H49" s="130"/>
      <c r="I49" s="135"/>
      <c r="J49" s="130"/>
      <c r="K49" s="135"/>
      <c r="L49" s="130"/>
      <c r="M49" s="135"/>
      <c r="N49" s="130"/>
      <c r="O49" s="135"/>
      <c r="P49" s="130"/>
      <c r="Q49" s="135"/>
      <c r="R49" s="127">
        <f t="shared" si="0"/>
        <v>0</v>
      </c>
    </row>
    <row r="50" spans="1:18" s="4" customFormat="1" ht="14" x14ac:dyDescent="0.3">
      <c r="A50" s="11"/>
      <c r="B50" s="121"/>
      <c r="C50" s="135"/>
      <c r="D50" s="130"/>
      <c r="E50" s="135"/>
      <c r="F50" s="130"/>
      <c r="G50" s="135"/>
      <c r="H50" s="130"/>
      <c r="I50" s="135"/>
      <c r="J50" s="130"/>
      <c r="K50" s="135"/>
      <c r="L50" s="130"/>
      <c r="M50" s="135"/>
      <c r="N50" s="130"/>
      <c r="O50" s="135"/>
      <c r="P50" s="130"/>
      <c r="Q50" s="135"/>
      <c r="R50" s="127">
        <f t="shared" si="0"/>
        <v>0</v>
      </c>
    </row>
    <row r="51" spans="1:18" s="4" customFormat="1" ht="14" x14ac:dyDescent="0.3">
      <c r="A51" s="11"/>
      <c r="B51" s="121"/>
      <c r="C51" s="135"/>
      <c r="D51" s="130"/>
      <c r="E51" s="135"/>
      <c r="F51" s="130"/>
      <c r="G51" s="135"/>
      <c r="H51" s="130"/>
      <c r="I51" s="135"/>
      <c r="J51" s="130"/>
      <c r="K51" s="135"/>
      <c r="L51" s="130"/>
      <c r="M51" s="135"/>
      <c r="N51" s="130"/>
      <c r="O51" s="135"/>
      <c r="P51" s="130"/>
      <c r="Q51" s="135"/>
      <c r="R51" s="132">
        <f t="shared" si="0"/>
        <v>0</v>
      </c>
    </row>
    <row r="52" spans="1:18" s="9" customFormat="1" x14ac:dyDescent="0.3">
      <c r="A52" s="17" t="s">
        <v>17</v>
      </c>
      <c r="B52" s="123"/>
      <c r="C52" s="137">
        <f>SUM(C47:C51)</f>
        <v>0</v>
      </c>
      <c r="D52" s="138"/>
      <c r="E52" s="137">
        <f>SUM(E47:E51)</f>
        <v>0</v>
      </c>
      <c r="F52" s="138"/>
      <c r="G52" s="137">
        <f>SUM(G47:G51)</f>
        <v>0</v>
      </c>
      <c r="H52" s="138"/>
      <c r="I52" s="137">
        <f>SUM(I47:I51)</f>
        <v>0</v>
      </c>
      <c r="J52" s="138"/>
      <c r="K52" s="137">
        <f>SUM(K47:K51)</f>
        <v>0</v>
      </c>
      <c r="L52" s="138"/>
      <c r="M52" s="137">
        <f>SUM(M47:M51)</f>
        <v>0</v>
      </c>
      <c r="N52" s="138"/>
      <c r="O52" s="137">
        <f>SUM(O47:O51)</f>
        <v>0</v>
      </c>
      <c r="P52" s="138"/>
      <c r="Q52" s="137">
        <f>SUM(Q47:Q51)</f>
        <v>0</v>
      </c>
      <c r="R52" s="137">
        <f t="shared" si="0"/>
        <v>0</v>
      </c>
    </row>
    <row r="53" spans="1:18" s="4" customFormat="1" ht="14" x14ac:dyDescent="0.3">
      <c r="A53" s="15"/>
      <c r="B53" s="121"/>
      <c r="C53" s="135"/>
      <c r="D53" s="130"/>
      <c r="E53" s="135"/>
      <c r="F53" s="130"/>
      <c r="G53" s="135"/>
      <c r="H53" s="130"/>
      <c r="I53" s="135"/>
      <c r="J53" s="130"/>
      <c r="K53" s="135"/>
      <c r="L53" s="130"/>
      <c r="M53" s="135"/>
      <c r="N53" s="130"/>
      <c r="O53" s="135"/>
      <c r="P53" s="130"/>
      <c r="Q53" s="135"/>
      <c r="R53" s="127">
        <f t="shared" si="0"/>
        <v>0</v>
      </c>
    </row>
    <row r="54" spans="1:18" s="4" customFormat="1" ht="14" x14ac:dyDescent="0.3">
      <c r="A54" s="15" t="s">
        <v>71</v>
      </c>
      <c r="B54" s="121"/>
      <c r="C54" s="135"/>
      <c r="D54" s="130"/>
      <c r="E54" s="135"/>
      <c r="F54" s="130"/>
      <c r="G54" s="135"/>
      <c r="H54" s="130"/>
      <c r="I54" s="135"/>
      <c r="J54" s="130"/>
      <c r="K54" s="135"/>
      <c r="L54" s="130"/>
      <c r="M54" s="135"/>
      <c r="N54" s="130"/>
      <c r="O54" s="135"/>
      <c r="P54" s="130"/>
      <c r="Q54" s="135"/>
      <c r="R54" s="127">
        <f t="shared" si="0"/>
        <v>0</v>
      </c>
    </row>
    <row r="55" spans="1:18" s="4" customFormat="1" ht="14" x14ac:dyDescent="0.3">
      <c r="A55" s="11" t="s">
        <v>18</v>
      </c>
      <c r="B55" s="121"/>
      <c r="C55" s="135"/>
      <c r="D55" s="130"/>
      <c r="E55" s="135"/>
      <c r="F55" s="130"/>
      <c r="G55" s="135"/>
      <c r="H55" s="130"/>
      <c r="I55" s="135"/>
      <c r="J55" s="130"/>
      <c r="K55" s="135"/>
      <c r="L55" s="130"/>
      <c r="M55" s="135"/>
      <c r="N55" s="130"/>
      <c r="O55" s="135"/>
      <c r="P55" s="130"/>
      <c r="Q55" s="135"/>
      <c r="R55" s="127">
        <f t="shared" si="0"/>
        <v>0</v>
      </c>
    </row>
    <row r="56" spans="1:18" s="4" customFormat="1" ht="14" x14ac:dyDescent="0.3">
      <c r="A56" s="11" t="s">
        <v>19</v>
      </c>
      <c r="B56" s="121"/>
      <c r="C56" s="135"/>
      <c r="D56" s="130"/>
      <c r="E56" s="135"/>
      <c r="F56" s="130"/>
      <c r="G56" s="135"/>
      <c r="H56" s="130"/>
      <c r="I56" s="135"/>
      <c r="J56" s="130"/>
      <c r="K56" s="135"/>
      <c r="L56" s="130"/>
      <c r="M56" s="135"/>
      <c r="N56" s="130"/>
      <c r="O56" s="135"/>
      <c r="P56" s="130"/>
      <c r="Q56" s="135"/>
      <c r="R56" s="127">
        <f t="shared" si="0"/>
        <v>0</v>
      </c>
    </row>
    <row r="57" spans="1:18" s="4" customFormat="1" ht="14" x14ac:dyDescent="0.3">
      <c r="A57" s="11"/>
      <c r="B57" s="121"/>
      <c r="C57" s="135"/>
      <c r="D57" s="130"/>
      <c r="E57" s="135"/>
      <c r="F57" s="130"/>
      <c r="G57" s="135"/>
      <c r="H57" s="130"/>
      <c r="I57" s="135"/>
      <c r="J57" s="130"/>
      <c r="K57" s="135"/>
      <c r="L57" s="130"/>
      <c r="M57" s="135"/>
      <c r="N57" s="130"/>
      <c r="O57" s="135"/>
      <c r="P57" s="130"/>
      <c r="Q57" s="135"/>
      <c r="R57" s="127">
        <f t="shared" si="0"/>
        <v>0</v>
      </c>
    </row>
    <row r="58" spans="1:18" s="4" customFormat="1" ht="14" x14ac:dyDescent="0.3">
      <c r="A58" s="11"/>
      <c r="B58" s="121"/>
      <c r="C58" s="135"/>
      <c r="D58" s="130"/>
      <c r="E58" s="135"/>
      <c r="F58" s="130"/>
      <c r="G58" s="135"/>
      <c r="H58" s="130"/>
      <c r="I58" s="135"/>
      <c r="J58" s="130"/>
      <c r="K58" s="135"/>
      <c r="L58" s="130"/>
      <c r="M58" s="135"/>
      <c r="N58" s="130"/>
      <c r="O58" s="135"/>
      <c r="P58" s="130"/>
      <c r="Q58" s="135"/>
      <c r="R58" s="132">
        <f t="shared" si="0"/>
        <v>0</v>
      </c>
    </row>
    <row r="59" spans="1:18" s="9" customFormat="1" x14ac:dyDescent="0.3">
      <c r="A59" s="17" t="s">
        <v>20</v>
      </c>
      <c r="B59" s="123"/>
      <c r="C59" s="137">
        <f>SUM(C53:C58)</f>
        <v>0</v>
      </c>
      <c r="D59" s="138"/>
      <c r="E59" s="137">
        <f>SUM(E53:E58)</f>
        <v>0</v>
      </c>
      <c r="F59" s="138"/>
      <c r="G59" s="137">
        <f>SUM(G53:G58)</f>
        <v>0</v>
      </c>
      <c r="H59" s="138"/>
      <c r="I59" s="137">
        <f>SUM(I53:I58)</f>
        <v>0</v>
      </c>
      <c r="J59" s="138"/>
      <c r="K59" s="137">
        <f>SUM(K53:K58)</f>
        <v>0</v>
      </c>
      <c r="L59" s="138"/>
      <c r="M59" s="137">
        <f>SUM(M53:M58)</f>
        <v>0</v>
      </c>
      <c r="N59" s="138"/>
      <c r="O59" s="137">
        <f>SUM(O53:O58)</f>
        <v>0</v>
      </c>
      <c r="P59" s="138"/>
      <c r="Q59" s="137">
        <f>SUM(Q53:Q58)</f>
        <v>0</v>
      </c>
      <c r="R59" s="137">
        <f t="shared" si="0"/>
        <v>0</v>
      </c>
    </row>
    <row r="60" spans="1:18" s="4" customFormat="1" ht="14" x14ac:dyDescent="0.3">
      <c r="A60" s="15"/>
      <c r="B60" s="121"/>
      <c r="C60" s="135"/>
      <c r="D60" s="130"/>
      <c r="E60" s="135"/>
      <c r="F60" s="130"/>
      <c r="G60" s="135"/>
      <c r="H60" s="130"/>
      <c r="I60" s="135"/>
      <c r="J60" s="130"/>
      <c r="K60" s="135"/>
      <c r="L60" s="130"/>
      <c r="M60" s="135"/>
      <c r="N60" s="130"/>
      <c r="O60" s="135"/>
      <c r="P60" s="130"/>
      <c r="Q60" s="135"/>
      <c r="R60" s="127">
        <f t="shared" si="0"/>
        <v>0</v>
      </c>
    </row>
    <row r="61" spans="1:18" s="4" customFormat="1" ht="14" x14ac:dyDescent="0.3">
      <c r="A61" s="15" t="s">
        <v>73</v>
      </c>
      <c r="B61" s="121">
        <v>9</v>
      </c>
      <c r="C61" s="135"/>
      <c r="D61" s="130"/>
      <c r="E61" s="135"/>
      <c r="F61" s="130"/>
      <c r="G61" s="135"/>
      <c r="H61" s="130"/>
      <c r="I61" s="135"/>
      <c r="J61" s="130"/>
      <c r="K61" s="135"/>
      <c r="L61" s="130"/>
      <c r="M61" s="135"/>
      <c r="N61" s="130"/>
      <c r="O61" s="135"/>
      <c r="P61" s="130"/>
      <c r="Q61" s="135"/>
      <c r="R61" s="127">
        <f t="shared" si="0"/>
        <v>0</v>
      </c>
    </row>
    <row r="62" spans="1:18" s="4" customFormat="1" ht="14" x14ac:dyDescent="0.3">
      <c r="A62" s="15"/>
      <c r="B62" s="121"/>
      <c r="C62" s="135"/>
      <c r="D62" s="130"/>
      <c r="E62" s="135"/>
      <c r="F62" s="130"/>
      <c r="G62" s="135"/>
      <c r="H62" s="130"/>
      <c r="I62" s="135"/>
      <c r="J62" s="130"/>
      <c r="K62" s="135"/>
      <c r="L62" s="130"/>
      <c r="M62" s="135"/>
      <c r="N62" s="130"/>
      <c r="O62" s="135"/>
      <c r="P62" s="130"/>
      <c r="Q62" s="135"/>
      <c r="R62" s="127">
        <f t="shared" si="0"/>
        <v>0</v>
      </c>
    </row>
    <row r="63" spans="1:18" s="4" customFormat="1" ht="14" x14ac:dyDescent="0.3">
      <c r="A63" s="15"/>
      <c r="B63" s="121"/>
      <c r="C63" s="135"/>
      <c r="D63" s="130"/>
      <c r="E63" s="135"/>
      <c r="F63" s="130"/>
      <c r="G63" s="135"/>
      <c r="H63" s="130"/>
      <c r="I63" s="135"/>
      <c r="J63" s="130"/>
      <c r="K63" s="135"/>
      <c r="L63" s="130"/>
      <c r="M63" s="135"/>
      <c r="N63" s="130"/>
      <c r="O63" s="135"/>
      <c r="P63" s="130"/>
      <c r="Q63" s="135"/>
      <c r="R63" s="127">
        <f t="shared" si="0"/>
        <v>0</v>
      </c>
    </row>
    <row r="64" spans="1:18" s="4" customFormat="1" ht="14" x14ac:dyDescent="0.3">
      <c r="A64" s="15"/>
      <c r="B64" s="121"/>
      <c r="C64" s="135"/>
      <c r="D64" s="130"/>
      <c r="E64" s="135"/>
      <c r="F64" s="130"/>
      <c r="G64" s="135"/>
      <c r="H64" s="130"/>
      <c r="I64" s="135"/>
      <c r="J64" s="130"/>
      <c r="K64" s="135"/>
      <c r="L64" s="130"/>
      <c r="M64" s="135"/>
      <c r="N64" s="130"/>
      <c r="O64" s="135"/>
      <c r="P64" s="130"/>
      <c r="Q64" s="135"/>
      <c r="R64" s="132">
        <f t="shared" si="0"/>
        <v>0</v>
      </c>
    </row>
    <row r="65" spans="1:18" s="9" customFormat="1" x14ac:dyDescent="0.3">
      <c r="A65" s="17" t="s">
        <v>74</v>
      </c>
      <c r="B65" s="123"/>
      <c r="C65" s="137">
        <f>SUM(C60:C64)</f>
        <v>0</v>
      </c>
      <c r="D65" s="138"/>
      <c r="E65" s="137">
        <f>SUM(E60:E64)</f>
        <v>0</v>
      </c>
      <c r="F65" s="138"/>
      <c r="G65" s="137">
        <f>SUM(G60:G64)</f>
        <v>0</v>
      </c>
      <c r="H65" s="138"/>
      <c r="I65" s="137">
        <f>SUM(I60:I64)</f>
        <v>0</v>
      </c>
      <c r="J65" s="138"/>
      <c r="K65" s="137">
        <f>SUM(K60:K64)</f>
        <v>0</v>
      </c>
      <c r="L65" s="138"/>
      <c r="M65" s="137">
        <f>SUM(M60:M64)</f>
        <v>0</v>
      </c>
      <c r="N65" s="138"/>
      <c r="O65" s="137">
        <f>SUM(O60:O64)</f>
        <v>0</v>
      </c>
      <c r="P65" s="138"/>
      <c r="Q65" s="137">
        <f>SUM(Q60:Q64)</f>
        <v>0</v>
      </c>
      <c r="R65" s="137">
        <f t="shared" si="0"/>
        <v>0</v>
      </c>
    </row>
    <row r="66" spans="1:18" s="4" customFormat="1" ht="14" x14ac:dyDescent="0.3">
      <c r="A66" s="15"/>
      <c r="B66" s="121"/>
      <c r="C66" s="135"/>
      <c r="D66" s="130"/>
      <c r="E66" s="135"/>
      <c r="F66" s="130"/>
      <c r="G66" s="135"/>
      <c r="H66" s="130"/>
      <c r="I66" s="135"/>
      <c r="J66" s="130"/>
      <c r="K66" s="135"/>
      <c r="L66" s="130"/>
      <c r="M66" s="135"/>
      <c r="N66" s="130"/>
      <c r="O66" s="135"/>
      <c r="P66" s="130"/>
      <c r="Q66" s="135"/>
      <c r="R66" s="127">
        <f t="shared" si="0"/>
        <v>0</v>
      </c>
    </row>
    <row r="67" spans="1:18" s="4" customFormat="1" ht="14" x14ac:dyDescent="0.3">
      <c r="A67" s="15" t="s">
        <v>72</v>
      </c>
      <c r="B67" s="121"/>
      <c r="C67" s="135"/>
      <c r="D67" s="130"/>
      <c r="E67" s="135"/>
      <c r="F67" s="130"/>
      <c r="G67" s="135"/>
      <c r="H67" s="130"/>
      <c r="I67" s="135"/>
      <c r="J67" s="130"/>
      <c r="K67" s="135"/>
      <c r="L67" s="130"/>
      <c r="M67" s="135"/>
      <c r="N67" s="130"/>
      <c r="O67" s="135"/>
      <c r="P67" s="130"/>
      <c r="Q67" s="135"/>
      <c r="R67" s="127">
        <f t="shared" si="0"/>
        <v>0</v>
      </c>
    </row>
    <row r="68" spans="1:18" s="4" customFormat="1" ht="14" x14ac:dyDescent="0.3">
      <c r="A68" s="11" t="s">
        <v>21</v>
      </c>
      <c r="B68" s="121"/>
      <c r="C68" s="135"/>
      <c r="D68" s="130"/>
      <c r="E68" s="135"/>
      <c r="F68" s="130"/>
      <c r="G68" s="135"/>
      <c r="H68" s="130"/>
      <c r="I68" s="135"/>
      <c r="J68" s="130"/>
      <c r="K68" s="135"/>
      <c r="L68" s="130"/>
      <c r="M68" s="135"/>
      <c r="N68" s="130"/>
      <c r="O68" s="135"/>
      <c r="P68" s="130"/>
      <c r="Q68" s="135"/>
      <c r="R68" s="127">
        <f t="shared" si="0"/>
        <v>0</v>
      </c>
    </row>
    <row r="69" spans="1:18" s="4" customFormat="1" ht="14" x14ac:dyDescent="0.3">
      <c r="A69" s="11" t="s">
        <v>22</v>
      </c>
      <c r="B69" s="121"/>
      <c r="C69" s="135"/>
      <c r="D69" s="130"/>
      <c r="E69" s="135"/>
      <c r="F69" s="130"/>
      <c r="G69" s="135"/>
      <c r="H69" s="130"/>
      <c r="I69" s="135"/>
      <c r="J69" s="130"/>
      <c r="K69" s="135"/>
      <c r="L69" s="130"/>
      <c r="M69" s="135"/>
      <c r="N69" s="130"/>
      <c r="O69" s="135"/>
      <c r="P69" s="130"/>
      <c r="Q69" s="135"/>
      <c r="R69" s="127">
        <f t="shared" si="0"/>
        <v>0</v>
      </c>
    </row>
    <row r="70" spans="1:18" s="4" customFormat="1" ht="14" x14ac:dyDescent="0.3">
      <c r="A70" s="11" t="s">
        <v>23</v>
      </c>
      <c r="B70" s="121"/>
      <c r="C70" s="135"/>
      <c r="D70" s="130"/>
      <c r="E70" s="135"/>
      <c r="F70" s="130"/>
      <c r="G70" s="135"/>
      <c r="H70" s="130"/>
      <c r="I70" s="135"/>
      <c r="J70" s="130"/>
      <c r="K70" s="135"/>
      <c r="L70" s="130"/>
      <c r="M70" s="135"/>
      <c r="N70" s="130"/>
      <c r="O70" s="135"/>
      <c r="P70" s="130"/>
      <c r="Q70" s="135"/>
      <c r="R70" s="127">
        <f t="shared" si="0"/>
        <v>0</v>
      </c>
    </row>
    <row r="71" spans="1:18" s="4" customFormat="1" ht="14" x14ac:dyDescent="0.3">
      <c r="A71" s="11" t="s">
        <v>24</v>
      </c>
      <c r="B71" s="121"/>
      <c r="C71" s="135"/>
      <c r="D71" s="130"/>
      <c r="E71" s="135"/>
      <c r="F71" s="130"/>
      <c r="G71" s="135"/>
      <c r="H71" s="130"/>
      <c r="I71" s="135"/>
      <c r="J71" s="130"/>
      <c r="K71" s="135"/>
      <c r="L71" s="130"/>
      <c r="M71" s="135"/>
      <c r="N71" s="130"/>
      <c r="O71" s="135"/>
      <c r="P71" s="130"/>
      <c r="Q71" s="135"/>
      <c r="R71" s="127">
        <f t="shared" si="0"/>
        <v>0</v>
      </c>
    </row>
    <row r="72" spans="1:18" s="4" customFormat="1" ht="14" x14ac:dyDescent="0.3">
      <c r="A72" s="11" t="s">
        <v>25</v>
      </c>
      <c r="B72" s="121"/>
      <c r="C72" s="135"/>
      <c r="D72" s="130"/>
      <c r="E72" s="135"/>
      <c r="F72" s="130"/>
      <c r="G72" s="135"/>
      <c r="H72" s="130"/>
      <c r="I72" s="135"/>
      <c r="J72" s="130"/>
      <c r="K72" s="135"/>
      <c r="L72" s="130"/>
      <c r="M72" s="135"/>
      <c r="N72" s="130"/>
      <c r="O72" s="135"/>
      <c r="P72" s="130"/>
      <c r="Q72" s="135"/>
      <c r="R72" s="127">
        <f t="shared" si="0"/>
        <v>0</v>
      </c>
    </row>
    <row r="73" spans="1:18" s="4" customFormat="1" ht="14" x14ac:dyDescent="0.3">
      <c r="A73" s="11" t="s">
        <v>26</v>
      </c>
      <c r="B73" s="121">
        <v>10</v>
      </c>
      <c r="C73" s="135"/>
      <c r="D73" s="130"/>
      <c r="E73" s="135"/>
      <c r="F73" s="130"/>
      <c r="G73" s="135"/>
      <c r="H73" s="130"/>
      <c r="I73" s="135"/>
      <c r="J73" s="130"/>
      <c r="K73" s="135"/>
      <c r="L73" s="130"/>
      <c r="M73" s="135"/>
      <c r="N73" s="130"/>
      <c r="O73" s="135"/>
      <c r="P73" s="130"/>
      <c r="Q73" s="135"/>
      <c r="R73" s="127">
        <f t="shared" ref="R73:R118" si="1">+C73+E73+G73+I73+K73+M73+O73+Q73</f>
        <v>0</v>
      </c>
    </row>
    <row r="74" spans="1:18" s="4" customFormat="1" ht="14" x14ac:dyDescent="0.3">
      <c r="A74" s="11"/>
      <c r="B74" s="121"/>
      <c r="C74" s="135"/>
      <c r="D74" s="130"/>
      <c r="E74" s="135"/>
      <c r="F74" s="130"/>
      <c r="G74" s="135"/>
      <c r="H74" s="130"/>
      <c r="I74" s="135"/>
      <c r="J74" s="130"/>
      <c r="K74" s="135"/>
      <c r="L74" s="130"/>
      <c r="M74" s="135"/>
      <c r="N74" s="130"/>
      <c r="O74" s="135"/>
      <c r="P74" s="130"/>
      <c r="Q74" s="135"/>
      <c r="R74" s="132">
        <f t="shared" si="1"/>
        <v>0</v>
      </c>
    </row>
    <row r="75" spans="1:18" s="9" customFormat="1" x14ac:dyDescent="0.3">
      <c r="A75" s="17" t="s">
        <v>27</v>
      </c>
      <c r="B75" s="123"/>
      <c r="C75" s="137">
        <f>SUM(C66:C74)</f>
        <v>0</v>
      </c>
      <c r="D75" s="138"/>
      <c r="E75" s="137">
        <f>SUM(E66:E74)</f>
        <v>0</v>
      </c>
      <c r="F75" s="138"/>
      <c r="G75" s="137">
        <f>SUM(G66:G74)</f>
        <v>0</v>
      </c>
      <c r="H75" s="138"/>
      <c r="I75" s="137">
        <f>SUM(I66:I74)</f>
        <v>0</v>
      </c>
      <c r="J75" s="138"/>
      <c r="K75" s="137">
        <f>SUM(K66:K74)</f>
        <v>0</v>
      </c>
      <c r="L75" s="138"/>
      <c r="M75" s="137">
        <f>SUM(M66:M74)</f>
        <v>0</v>
      </c>
      <c r="N75" s="138"/>
      <c r="O75" s="137">
        <f>SUM(O66:O74)</f>
        <v>0</v>
      </c>
      <c r="P75" s="138"/>
      <c r="Q75" s="137">
        <f>SUM(Q66:Q74)</f>
        <v>0</v>
      </c>
      <c r="R75" s="137">
        <f t="shared" si="1"/>
        <v>0</v>
      </c>
    </row>
    <row r="76" spans="1:18" s="4" customFormat="1" ht="14" x14ac:dyDescent="0.3">
      <c r="A76" s="15"/>
      <c r="B76" s="121"/>
      <c r="C76" s="135"/>
      <c r="D76" s="130"/>
      <c r="E76" s="135"/>
      <c r="F76" s="130"/>
      <c r="G76" s="135"/>
      <c r="H76" s="130"/>
      <c r="I76" s="135"/>
      <c r="J76" s="130"/>
      <c r="K76" s="135"/>
      <c r="L76" s="130"/>
      <c r="M76" s="135"/>
      <c r="N76" s="130"/>
      <c r="O76" s="135"/>
      <c r="P76" s="130"/>
      <c r="Q76" s="135"/>
      <c r="R76" s="127">
        <f t="shared" si="1"/>
        <v>0</v>
      </c>
    </row>
    <row r="77" spans="1:18" s="4" customFormat="1" ht="14" x14ac:dyDescent="0.3">
      <c r="A77" s="15" t="s">
        <v>77</v>
      </c>
      <c r="B77" s="121"/>
      <c r="C77" s="135"/>
      <c r="D77" s="130"/>
      <c r="E77" s="135"/>
      <c r="F77" s="130"/>
      <c r="G77" s="135"/>
      <c r="H77" s="130"/>
      <c r="I77" s="135"/>
      <c r="J77" s="130"/>
      <c r="K77" s="135"/>
      <c r="L77" s="130"/>
      <c r="M77" s="135"/>
      <c r="N77" s="130"/>
      <c r="O77" s="135"/>
      <c r="P77" s="130"/>
      <c r="Q77" s="135"/>
      <c r="R77" s="127">
        <f t="shared" si="1"/>
        <v>0</v>
      </c>
    </row>
    <row r="78" spans="1:18" s="4" customFormat="1" ht="14" x14ac:dyDescent="0.3">
      <c r="A78" s="11" t="s">
        <v>28</v>
      </c>
      <c r="B78" s="121"/>
      <c r="C78" s="135"/>
      <c r="D78" s="130"/>
      <c r="E78" s="135"/>
      <c r="F78" s="130"/>
      <c r="G78" s="135"/>
      <c r="H78" s="130"/>
      <c r="I78" s="135"/>
      <c r="J78" s="130"/>
      <c r="K78" s="135"/>
      <c r="L78" s="130"/>
      <c r="M78" s="135"/>
      <c r="N78" s="130"/>
      <c r="O78" s="135"/>
      <c r="P78" s="130"/>
      <c r="Q78" s="135"/>
      <c r="R78" s="127">
        <f t="shared" si="1"/>
        <v>0</v>
      </c>
    </row>
    <row r="79" spans="1:18" s="4" customFormat="1" ht="14" x14ac:dyDescent="0.3">
      <c r="A79" s="11" t="s">
        <v>29</v>
      </c>
      <c r="B79" s="121"/>
      <c r="C79" s="135"/>
      <c r="D79" s="130"/>
      <c r="E79" s="135"/>
      <c r="F79" s="130"/>
      <c r="G79" s="135"/>
      <c r="H79" s="130"/>
      <c r="I79" s="135"/>
      <c r="J79" s="130"/>
      <c r="K79" s="135"/>
      <c r="L79" s="130"/>
      <c r="M79" s="135"/>
      <c r="N79" s="130"/>
      <c r="O79" s="135"/>
      <c r="P79" s="130"/>
      <c r="Q79" s="135"/>
      <c r="R79" s="127">
        <f t="shared" si="1"/>
        <v>0</v>
      </c>
    </row>
    <row r="80" spans="1:18" s="4" customFormat="1" ht="14" x14ac:dyDescent="0.3">
      <c r="A80" s="11"/>
      <c r="B80" s="121"/>
      <c r="C80" s="135"/>
      <c r="D80" s="130"/>
      <c r="E80" s="135"/>
      <c r="F80" s="130"/>
      <c r="G80" s="135"/>
      <c r="H80" s="130"/>
      <c r="I80" s="135"/>
      <c r="J80" s="130"/>
      <c r="K80" s="135"/>
      <c r="L80" s="130"/>
      <c r="M80" s="135"/>
      <c r="N80" s="130"/>
      <c r="O80" s="135"/>
      <c r="P80" s="130"/>
      <c r="Q80" s="135"/>
      <c r="R80" s="132">
        <f t="shared" si="1"/>
        <v>0</v>
      </c>
    </row>
    <row r="81" spans="1:18" s="9" customFormat="1" x14ac:dyDescent="0.3">
      <c r="A81" s="17" t="s">
        <v>30</v>
      </c>
      <c r="B81" s="123"/>
      <c r="C81" s="137">
        <f>SUM(C76:C80)</f>
        <v>0</v>
      </c>
      <c r="D81" s="138"/>
      <c r="E81" s="137">
        <f>SUM(E76:E80)</f>
        <v>0</v>
      </c>
      <c r="F81" s="138"/>
      <c r="G81" s="137">
        <f>SUM(G76:G80)</f>
        <v>0</v>
      </c>
      <c r="H81" s="138"/>
      <c r="I81" s="137">
        <f>SUM(I76:I80)</f>
        <v>0</v>
      </c>
      <c r="J81" s="138"/>
      <c r="K81" s="137">
        <f>SUM(K76:K80)</f>
        <v>0</v>
      </c>
      <c r="L81" s="138"/>
      <c r="M81" s="137">
        <f>SUM(M76:M80)</f>
        <v>0</v>
      </c>
      <c r="N81" s="138"/>
      <c r="O81" s="137">
        <f>SUM(O76:O80)</f>
        <v>0</v>
      </c>
      <c r="P81" s="138"/>
      <c r="Q81" s="137">
        <f>SUM(Q76:Q80)</f>
        <v>0</v>
      </c>
      <c r="R81" s="137">
        <f t="shared" si="1"/>
        <v>0</v>
      </c>
    </row>
    <row r="82" spans="1:18" s="4" customFormat="1" ht="14" x14ac:dyDescent="0.3">
      <c r="A82" s="15"/>
      <c r="B82" s="121"/>
      <c r="C82" s="135"/>
      <c r="D82" s="130"/>
      <c r="E82" s="135"/>
      <c r="F82" s="130"/>
      <c r="G82" s="135"/>
      <c r="H82" s="130"/>
      <c r="I82" s="135"/>
      <c r="J82" s="130"/>
      <c r="K82" s="135"/>
      <c r="L82" s="130"/>
      <c r="M82" s="135"/>
      <c r="N82" s="130"/>
      <c r="O82" s="135"/>
      <c r="P82" s="130"/>
      <c r="Q82" s="135"/>
      <c r="R82" s="127">
        <f t="shared" si="1"/>
        <v>0</v>
      </c>
    </row>
    <row r="83" spans="1:18" s="4" customFormat="1" ht="14" x14ac:dyDescent="0.3">
      <c r="A83" s="15" t="s">
        <v>78</v>
      </c>
      <c r="B83" s="121">
        <v>11</v>
      </c>
      <c r="C83" s="135"/>
      <c r="D83" s="130"/>
      <c r="E83" s="135"/>
      <c r="F83" s="130"/>
      <c r="G83" s="135"/>
      <c r="H83" s="130"/>
      <c r="I83" s="135"/>
      <c r="J83" s="130"/>
      <c r="K83" s="135"/>
      <c r="L83" s="130"/>
      <c r="M83" s="135"/>
      <c r="N83" s="130"/>
      <c r="O83" s="135"/>
      <c r="P83" s="130"/>
      <c r="Q83" s="135"/>
      <c r="R83" s="127">
        <f t="shared" si="1"/>
        <v>0</v>
      </c>
    </row>
    <row r="84" spans="1:18" s="4" customFormat="1" ht="14" x14ac:dyDescent="0.3">
      <c r="A84" s="11"/>
      <c r="B84" s="121"/>
      <c r="C84" s="135"/>
      <c r="D84" s="130"/>
      <c r="E84" s="135"/>
      <c r="F84" s="130"/>
      <c r="G84" s="135"/>
      <c r="H84" s="130"/>
      <c r="I84" s="135"/>
      <c r="J84" s="130"/>
      <c r="K84" s="135"/>
      <c r="L84" s="130"/>
      <c r="M84" s="135"/>
      <c r="N84" s="130"/>
      <c r="O84" s="135"/>
      <c r="P84" s="130"/>
      <c r="Q84" s="135"/>
      <c r="R84" s="127">
        <f t="shared" si="1"/>
        <v>0</v>
      </c>
    </row>
    <row r="85" spans="1:18" s="4" customFormat="1" ht="14" x14ac:dyDescent="0.3">
      <c r="A85" s="11"/>
      <c r="B85" s="121"/>
      <c r="C85" s="135"/>
      <c r="D85" s="130"/>
      <c r="E85" s="135"/>
      <c r="F85" s="130"/>
      <c r="G85" s="135"/>
      <c r="H85" s="130"/>
      <c r="I85" s="135"/>
      <c r="J85" s="130"/>
      <c r="K85" s="135"/>
      <c r="L85" s="130"/>
      <c r="M85" s="135"/>
      <c r="N85" s="130"/>
      <c r="O85" s="135"/>
      <c r="P85" s="130"/>
      <c r="Q85" s="135"/>
      <c r="R85" s="132">
        <f t="shared" si="1"/>
        <v>0</v>
      </c>
    </row>
    <row r="86" spans="1:18" s="9" customFormat="1" x14ac:dyDescent="0.3">
      <c r="A86" s="17" t="s">
        <v>36</v>
      </c>
      <c r="B86" s="123"/>
      <c r="C86" s="137">
        <f>SUM(C82:C85)</f>
        <v>0</v>
      </c>
      <c r="D86" s="138"/>
      <c r="E86" s="137">
        <f>SUM(E82:E85)</f>
        <v>0</v>
      </c>
      <c r="F86" s="138"/>
      <c r="G86" s="137">
        <f>SUM(G82:G85)</f>
        <v>0</v>
      </c>
      <c r="H86" s="138"/>
      <c r="I86" s="137">
        <f>SUM(I82:I85)</f>
        <v>0</v>
      </c>
      <c r="J86" s="138"/>
      <c r="K86" s="137">
        <f>SUM(K82:K85)</f>
        <v>0</v>
      </c>
      <c r="L86" s="138"/>
      <c r="M86" s="137">
        <f>SUM(M82:M85)</f>
        <v>0</v>
      </c>
      <c r="N86" s="138"/>
      <c r="O86" s="137">
        <f>SUM(O82:O85)</f>
        <v>0</v>
      </c>
      <c r="P86" s="138"/>
      <c r="Q86" s="137">
        <f>SUM(Q82:Q85)</f>
        <v>0</v>
      </c>
      <c r="R86" s="137">
        <f t="shared" si="1"/>
        <v>0</v>
      </c>
    </row>
    <row r="87" spans="1:18" s="4" customFormat="1" ht="14" x14ac:dyDescent="0.3">
      <c r="A87" s="15"/>
      <c r="B87" s="121"/>
      <c r="C87" s="135"/>
      <c r="D87" s="130"/>
      <c r="E87" s="135"/>
      <c r="F87" s="130"/>
      <c r="G87" s="135"/>
      <c r="H87" s="130"/>
      <c r="I87" s="135"/>
      <c r="J87" s="130"/>
      <c r="K87" s="135"/>
      <c r="L87" s="130"/>
      <c r="M87" s="135"/>
      <c r="N87" s="130"/>
      <c r="O87" s="135"/>
      <c r="P87" s="130"/>
      <c r="Q87" s="135"/>
      <c r="R87" s="127">
        <f t="shared" si="1"/>
        <v>0</v>
      </c>
    </row>
    <row r="88" spans="1:18" s="4" customFormat="1" ht="14" x14ac:dyDescent="0.3">
      <c r="A88" s="15" t="s">
        <v>80</v>
      </c>
      <c r="B88" s="121"/>
      <c r="C88" s="135"/>
      <c r="D88" s="130"/>
      <c r="E88" s="135"/>
      <c r="F88" s="130"/>
      <c r="G88" s="135"/>
      <c r="H88" s="130"/>
      <c r="I88" s="135"/>
      <c r="J88" s="130"/>
      <c r="K88" s="135"/>
      <c r="L88" s="130"/>
      <c r="M88" s="135"/>
      <c r="N88" s="130"/>
      <c r="O88" s="135"/>
      <c r="P88" s="130"/>
      <c r="Q88" s="135"/>
      <c r="R88" s="127">
        <f t="shared" si="1"/>
        <v>0</v>
      </c>
    </row>
    <row r="89" spans="1:18" s="4" customFormat="1" ht="14" x14ac:dyDescent="0.3">
      <c r="A89" s="11" t="s">
        <v>31</v>
      </c>
      <c r="B89" s="121"/>
      <c r="C89" s="135"/>
      <c r="D89" s="130"/>
      <c r="E89" s="135"/>
      <c r="F89" s="130"/>
      <c r="G89" s="135"/>
      <c r="H89" s="130"/>
      <c r="I89" s="135"/>
      <c r="J89" s="130"/>
      <c r="K89" s="135"/>
      <c r="L89" s="130"/>
      <c r="M89" s="135"/>
      <c r="N89" s="130"/>
      <c r="O89" s="135"/>
      <c r="P89" s="130"/>
      <c r="Q89" s="135"/>
      <c r="R89" s="127">
        <f t="shared" si="1"/>
        <v>0</v>
      </c>
    </row>
    <row r="90" spans="1:18" s="4" customFormat="1" ht="14" x14ac:dyDescent="0.3">
      <c r="A90" s="11" t="s">
        <v>32</v>
      </c>
      <c r="B90" s="121"/>
      <c r="C90" s="135"/>
      <c r="D90" s="130"/>
      <c r="E90" s="135"/>
      <c r="F90" s="130"/>
      <c r="G90" s="135"/>
      <c r="H90" s="130"/>
      <c r="I90" s="135"/>
      <c r="J90" s="130"/>
      <c r="K90" s="135"/>
      <c r="L90" s="130"/>
      <c r="M90" s="135"/>
      <c r="N90" s="130"/>
      <c r="O90" s="135"/>
      <c r="P90" s="130"/>
      <c r="Q90" s="135"/>
      <c r="R90" s="127">
        <f t="shared" si="1"/>
        <v>0</v>
      </c>
    </row>
    <row r="91" spans="1:18" s="4" customFormat="1" ht="14" x14ac:dyDescent="0.3">
      <c r="A91" s="11" t="s">
        <v>33</v>
      </c>
      <c r="B91" s="121"/>
      <c r="C91" s="135"/>
      <c r="D91" s="130"/>
      <c r="E91" s="135"/>
      <c r="F91" s="130"/>
      <c r="G91" s="135"/>
      <c r="H91" s="130"/>
      <c r="I91" s="135"/>
      <c r="J91" s="130"/>
      <c r="K91" s="135"/>
      <c r="L91" s="130"/>
      <c r="M91" s="135"/>
      <c r="N91" s="130"/>
      <c r="O91" s="135"/>
      <c r="P91" s="130"/>
      <c r="Q91" s="135"/>
      <c r="R91" s="127">
        <f t="shared" si="1"/>
        <v>0</v>
      </c>
    </row>
    <row r="92" spans="1:18" s="4" customFormat="1" ht="14" x14ac:dyDescent="0.3">
      <c r="A92" s="11" t="s">
        <v>34</v>
      </c>
      <c r="B92" s="121">
        <v>12</v>
      </c>
      <c r="C92" s="135"/>
      <c r="D92" s="130"/>
      <c r="E92" s="135"/>
      <c r="F92" s="130"/>
      <c r="G92" s="135"/>
      <c r="H92" s="130"/>
      <c r="I92" s="135"/>
      <c r="J92" s="130"/>
      <c r="K92" s="135"/>
      <c r="L92" s="130"/>
      <c r="M92" s="135"/>
      <c r="N92" s="130"/>
      <c r="O92" s="135"/>
      <c r="P92" s="130"/>
      <c r="Q92" s="135"/>
      <c r="R92" s="132">
        <f t="shared" si="1"/>
        <v>0</v>
      </c>
    </row>
    <row r="93" spans="1:18" s="9" customFormat="1" x14ac:dyDescent="0.3">
      <c r="A93" s="17" t="s">
        <v>37</v>
      </c>
      <c r="B93" s="124"/>
      <c r="C93" s="137">
        <f>SUM(C87:C92)</f>
        <v>0</v>
      </c>
      <c r="D93" s="140"/>
      <c r="E93" s="137">
        <f>SUM(E87:E92)</f>
        <v>0</v>
      </c>
      <c r="F93" s="140"/>
      <c r="G93" s="137">
        <f>SUM(G87:G92)</f>
        <v>0</v>
      </c>
      <c r="H93" s="140"/>
      <c r="I93" s="137">
        <f>SUM(I87:I92)</f>
        <v>0</v>
      </c>
      <c r="J93" s="140"/>
      <c r="K93" s="137">
        <f>SUM(K87:K92)</f>
        <v>0</v>
      </c>
      <c r="L93" s="140"/>
      <c r="M93" s="137">
        <f>SUM(M87:M92)</f>
        <v>0</v>
      </c>
      <c r="N93" s="140"/>
      <c r="O93" s="137">
        <f>SUM(O87:O92)</f>
        <v>0</v>
      </c>
      <c r="P93" s="140"/>
      <c r="Q93" s="137">
        <f>SUM(Q87:Q92)</f>
        <v>0</v>
      </c>
      <c r="R93" s="137">
        <f t="shared" si="1"/>
        <v>0</v>
      </c>
    </row>
    <row r="94" spans="1:18" s="4" customFormat="1" ht="14" x14ac:dyDescent="0.3">
      <c r="A94" s="15"/>
      <c r="B94" s="121"/>
      <c r="C94" s="135"/>
      <c r="D94" s="130"/>
      <c r="E94" s="135"/>
      <c r="F94" s="130"/>
      <c r="G94" s="135"/>
      <c r="H94" s="130"/>
      <c r="I94" s="135"/>
      <c r="J94" s="130"/>
      <c r="K94" s="135"/>
      <c r="L94" s="130"/>
      <c r="M94" s="135"/>
      <c r="N94" s="130"/>
      <c r="O94" s="135"/>
      <c r="P94" s="130"/>
      <c r="Q94" s="135"/>
      <c r="R94" s="127">
        <f t="shared" si="1"/>
        <v>0</v>
      </c>
    </row>
    <row r="95" spans="1:18" s="4" customFormat="1" ht="14" x14ac:dyDescent="0.3">
      <c r="A95" s="15" t="s">
        <v>82</v>
      </c>
      <c r="B95" s="121"/>
      <c r="C95" s="135"/>
      <c r="D95" s="130"/>
      <c r="E95" s="135"/>
      <c r="F95" s="130"/>
      <c r="G95" s="135"/>
      <c r="H95" s="130"/>
      <c r="I95" s="135"/>
      <c r="J95" s="130"/>
      <c r="K95" s="135"/>
      <c r="L95" s="130"/>
      <c r="M95" s="135"/>
      <c r="N95" s="130"/>
      <c r="O95" s="135"/>
      <c r="P95" s="130"/>
      <c r="Q95" s="135"/>
      <c r="R95" s="127">
        <f t="shared" si="1"/>
        <v>0</v>
      </c>
    </row>
    <row r="96" spans="1:18" s="4" customFormat="1" ht="14" x14ac:dyDescent="0.3">
      <c r="A96" s="11" t="s">
        <v>35</v>
      </c>
      <c r="B96" s="121"/>
      <c r="C96" s="135"/>
      <c r="D96" s="130"/>
      <c r="E96" s="135"/>
      <c r="F96" s="130"/>
      <c r="G96" s="135"/>
      <c r="H96" s="130"/>
      <c r="I96" s="135"/>
      <c r="J96" s="130"/>
      <c r="K96" s="135"/>
      <c r="L96" s="130"/>
      <c r="M96" s="135"/>
      <c r="N96" s="130"/>
      <c r="O96" s="135"/>
      <c r="P96" s="130"/>
      <c r="Q96" s="135"/>
      <c r="R96" s="127">
        <f t="shared" si="1"/>
        <v>0</v>
      </c>
    </row>
    <row r="97" spans="1:18" s="4" customFormat="1" ht="14" x14ac:dyDescent="0.3">
      <c r="A97" s="11"/>
      <c r="B97" s="121"/>
      <c r="C97" s="135"/>
      <c r="D97" s="130"/>
      <c r="E97" s="135"/>
      <c r="F97" s="130"/>
      <c r="G97" s="135"/>
      <c r="H97" s="130"/>
      <c r="I97" s="135"/>
      <c r="J97" s="130"/>
      <c r="K97" s="135"/>
      <c r="L97" s="130"/>
      <c r="M97" s="135"/>
      <c r="N97" s="130"/>
      <c r="O97" s="135"/>
      <c r="P97" s="130"/>
      <c r="Q97" s="135"/>
      <c r="R97" s="132">
        <f t="shared" si="1"/>
        <v>0</v>
      </c>
    </row>
    <row r="98" spans="1:18" s="9" customFormat="1" x14ac:dyDescent="0.3">
      <c r="A98" s="17" t="s">
        <v>83</v>
      </c>
      <c r="B98" s="123"/>
      <c r="C98" s="137">
        <f>SUM(C94:C97)</f>
        <v>0</v>
      </c>
      <c r="D98" s="138"/>
      <c r="E98" s="137">
        <f>SUM(E94:E97)</f>
        <v>0</v>
      </c>
      <c r="F98" s="138"/>
      <c r="G98" s="137">
        <f>SUM(G94:G97)</f>
        <v>0</v>
      </c>
      <c r="H98" s="138"/>
      <c r="I98" s="137">
        <f>SUM(I94:I97)</f>
        <v>0</v>
      </c>
      <c r="J98" s="138"/>
      <c r="K98" s="137">
        <f>SUM(K94:K97)</f>
        <v>0</v>
      </c>
      <c r="L98" s="138"/>
      <c r="M98" s="137">
        <f>SUM(M94:M97)</f>
        <v>0</v>
      </c>
      <c r="N98" s="138"/>
      <c r="O98" s="137">
        <f>SUM(O94:O97)</f>
        <v>0</v>
      </c>
      <c r="P98" s="138"/>
      <c r="Q98" s="137">
        <f>SUM(Q94:Q97)</f>
        <v>0</v>
      </c>
      <c r="R98" s="137">
        <f t="shared" si="1"/>
        <v>0</v>
      </c>
    </row>
    <row r="99" spans="1:18" s="4" customFormat="1" ht="14" x14ac:dyDescent="0.3">
      <c r="A99" s="15"/>
      <c r="B99" s="121"/>
      <c r="C99" s="135"/>
      <c r="D99" s="130"/>
      <c r="E99" s="135"/>
      <c r="F99" s="130"/>
      <c r="G99" s="135"/>
      <c r="H99" s="130"/>
      <c r="I99" s="135"/>
      <c r="J99" s="130"/>
      <c r="K99" s="135"/>
      <c r="L99" s="130"/>
      <c r="M99" s="135"/>
      <c r="N99" s="130"/>
      <c r="O99" s="135"/>
      <c r="P99" s="130"/>
      <c r="Q99" s="135"/>
      <c r="R99" s="127">
        <f t="shared" si="1"/>
        <v>0</v>
      </c>
    </row>
    <row r="100" spans="1:18" s="4" customFormat="1" ht="14" x14ac:dyDescent="0.3">
      <c r="A100" s="15" t="s">
        <v>84</v>
      </c>
      <c r="B100" s="121">
        <v>13</v>
      </c>
      <c r="C100" s="135"/>
      <c r="D100" s="130"/>
      <c r="E100" s="135"/>
      <c r="F100" s="130"/>
      <c r="G100" s="135"/>
      <c r="H100" s="130"/>
      <c r="I100" s="135"/>
      <c r="J100" s="130"/>
      <c r="K100" s="135"/>
      <c r="L100" s="130"/>
      <c r="M100" s="135"/>
      <c r="N100" s="130"/>
      <c r="O100" s="135"/>
      <c r="P100" s="130"/>
      <c r="Q100" s="135"/>
      <c r="R100" s="127">
        <f t="shared" si="1"/>
        <v>0</v>
      </c>
    </row>
    <row r="101" spans="1:18" s="4" customFormat="1" ht="14" x14ac:dyDescent="0.3">
      <c r="A101" s="15"/>
      <c r="B101" s="121"/>
      <c r="C101" s="135"/>
      <c r="D101" s="130"/>
      <c r="E101" s="135"/>
      <c r="F101" s="130"/>
      <c r="G101" s="135"/>
      <c r="H101" s="130"/>
      <c r="I101" s="135"/>
      <c r="J101" s="130"/>
      <c r="K101" s="135"/>
      <c r="L101" s="130"/>
      <c r="M101" s="135"/>
      <c r="N101" s="130"/>
      <c r="O101" s="135"/>
      <c r="P101" s="130"/>
      <c r="Q101" s="135"/>
      <c r="R101" s="127">
        <f t="shared" si="1"/>
        <v>0</v>
      </c>
    </row>
    <row r="102" spans="1:18" s="4" customFormat="1" ht="14" x14ac:dyDescent="0.3">
      <c r="A102" s="15"/>
      <c r="B102" s="121"/>
      <c r="C102" s="135"/>
      <c r="D102" s="130"/>
      <c r="E102" s="135"/>
      <c r="F102" s="130"/>
      <c r="G102" s="135"/>
      <c r="H102" s="130"/>
      <c r="I102" s="135"/>
      <c r="J102" s="130"/>
      <c r="K102" s="135"/>
      <c r="L102" s="130"/>
      <c r="M102" s="135"/>
      <c r="N102" s="130"/>
      <c r="O102" s="135"/>
      <c r="P102" s="130"/>
      <c r="Q102" s="135"/>
      <c r="R102" s="132">
        <f t="shared" si="1"/>
        <v>0</v>
      </c>
    </row>
    <row r="103" spans="1:18" s="9" customFormat="1" x14ac:dyDescent="0.3">
      <c r="A103" s="17" t="s">
        <v>38</v>
      </c>
      <c r="B103" s="123"/>
      <c r="C103" s="137">
        <f>SUM(C99:C102)</f>
        <v>0</v>
      </c>
      <c r="D103" s="138"/>
      <c r="E103" s="137">
        <f>SUM(E99:E102)</f>
        <v>0</v>
      </c>
      <c r="F103" s="138"/>
      <c r="G103" s="137">
        <f>SUM(G99:G102)</f>
        <v>0</v>
      </c>
      <c r="H103" s="138"/>
      <c r="I103" s="137">
        <f>SUM(I99:I102)</f>
        <v>0</v>
      </c>
      <c r="J103" s="138"/>
      <c r="K103" s="137">
        <f>SUM(K99:K102)</f>
        <v>0</v>
      </c>
      <c r="L103" s="138"/>
      <c r="M103" s="137">
        <f>SUM(M99:M102)</f>
        <v>0</v>
      </c>
      <c r="N103" s="138"/>
      <c r="O103" s="137">
        <f>SUM(O99:O102)</f>
        <v>0</v>
      </c>
      <c r="P103" s="138"/>
      <c r="Q103" s="137">
        <f>SUM(Q99:Q102)</f>
        <v>0</v>
      </c>
      <c r="R103" s="137">
        <f t="shared" si="1"/>
        <v>0</v>
      </c>
    </row>
    <row r="104" spans="1:18" s="4" customFormat="1" ht="14" x14ac:dyDescent="0.3">
      <c r="A104" s="15"/>
      <c r="B104" s="121"/>
      <c r="C104" s="135"/>
      <c r="D104" s="130"/>
      <c r="E104" s="135"/>
      <c r="F104" s="130"/>
      <c r="G104" s="135"/>
      <c r="H104" s="130"/>
      <c r="I104" s="135"/>
      <c r="J104" s="130"/>
      <c r="K104" s="135"/>
      <c r="L104" s="130"/>
      <c r="M104" s="135"/>
      <c r="N104" s="130"/>
      <c r="O104" s="135"/>
      <c r="P104" s="130"/>
      <c r="Q104" s="135"/>
      <c r="R104" s="127">
        <f t="shared" si="1"/>
        <v>0</v>
      </c>
    </row>
    <row r="105" spans="1:18" s="4" customFormat="1" ht="14" x14ac:dyDescent="0.3">
      <c r="A105" s="15" t="s">
        <v>86</v>
      </c>
      <c r="B105" s="121">
        <v>14</v>
      </c>
      <c r="C105" s="135"/>
      <c r="D105" s="130"/>
      <c r="E105" s="135"/>
      <c r="F105" s="130"/>
      <c r="G105" s="135"/>
      <c r="H105" s="130"/>
      <c r="I105" s="135"/>
      <c r="J105" s="130"/>
      <c r="K105" s="135"/>
      <c r="L105" s="130"/>
      <c r="M105" s="135"/>
      <c r="N105" s="130"/>
      <c r="O105" s="135"/>
      <c r="P105" s="130"/>
      <c r="Q105" s="135"/>
      <c r="R105" s="127">
        <f t="shared" si="1"/>
        <v>0</v>
      </c>
    </row>
    <row r="106" spans="1:18" s="4" customFormat="1" ht="14" x14ac:dyDescent="0.3">
      <c r="A106" s="11"/>
      <c r="B106" s="121"/>
      <c r="C106" s="135"/>
      <c r="D106" s="130"/>
      <c r="E106" s="135"/>
      <c r="F106" s="130"/>
      <c r="G106" s="135"/>
      <c r="H106" s="130"/>
      <c r="I106" s="135"/>
      <c r="J106" s="130"/>
      <c r="K106" s="135"/>
      <c r="L106" s="130"/>
      <c r="M106" s="135"/>
      <c r="N106" s="130"/>
      <c r="O106" s="135"/>
      <c r="P106" s="130"/>
      <c r="Q106" s="135"/>
      <c r="R106" s="127">
        <f t="shared" si="1"/>
        <v>0</v>
      </c>
    </row>
    <row r="107" spans="1:18" s="4" customFormat="1" ht="14" x14ac:dyDescent="0.3">
      <c r="A107" s="11"/>
      <c r="B107" s="121"/>
      <c r="C107" s="135"/>
      <c r="D107" s="130"/>
      <c r="E107" s="135"/>
      <c r="F107" s="130"/>
      <c r="G107" s="135"/>
      <c r="H107" s="130"/>
      <c r="I107" s="135"/>
      <c r="J107" s="130"/>
      <c r="K107" s="135"/>
      <c r="L107" s="130"/>
      <c r="M107" s="135"/>
      <c r="N107" s="130"/>
      <c r="O107" s="135"/>
      <c r="P107" s="130"/>
      <c r="Q107" s="135"/>
      <c r="R107" s="132">
        <f t="shared" si="1"/>
        <v>0</v>
      </c>
    </row>
    <row r="108" spans="1:18" s="9" customFormat="1" x14ac:dyDescent="0.3">
      <c r="A108" s="17" t="s">
        <v>39</v>
      </c>
      <c r="B108" s="123"/>
      <c r="C108" s="137">
        <f>SUM(C104:C107)</f>
        <v>0</v>
      </c>
      <c r="D108" s="138"/>
      <c r="E108" s="137">
        <f>SUM(E104:E107)</f>
        <v>0</v>
      </c>
      <c r="F108" s="138"/>
      <c r="G108" s="137">
        <f>SUM(G104:G107)</f>
        <v>0</v>
      </c>
      <c r="H108" s="138"/>
      <c r="I108" s="137">
        <f>SUM(I104:I107)</f>
        <v>0</v>
      </c>
      <c r="J108" s="138"/>
      <c r="K108" s="137">
        <f>SUM(K104:K107)</f>
        <v>0</v>
      </c>
      <c r="L108" s="138"/>
      <c r="M108" s="137">
        <f>SUM(M104:M107)</f>
        <v>0</v>
      </c>
      <c r="N108" s="138"/>
      <c r="O108" s="137">
        <f>SUM(O104:O107)</f>
        <v>0</v>
      </c>
      <c r="P108" s="138"/>
      <c r="Q108" s="137">
        <f>SUM(Q104:Q107)</f>
        <v>0</v>
      </c>
      <c r="R108" s="137">
        <f t="shared" si="1"/>
        <v>0</v>
      </c>
    </row>
    <row r="109" spans="1:18" s="4" customFormat="1" ht="14" x14ac:dyDescent="0.3">
      <c r="A109" s="15"/>
      <c r="B109" s="121"/>
      <c r="C109" s="141"/>
      <c r="D109" s="130"/>
      <c r="E109" s="141"/>
      <c r="F109" s="130"/>
      <c r="G109" s="141"/>
      <c r="H109" s="130"/>
      <c r="I109" s="141"/>
      <c r="J109" s="130"/>
      <c r="K109" s="141"/>
      <c r="L109" s="130"/>
      <c r="M109" s="141"/>
      <c r="N109" s="130"/>
      <c r="O109" s="141"/>
      <c r="P109" s="130"/>
      <c r="Q109" s="141"/>
      <c r="R109" s="132">
        <f t="shared" si="1"/>
        <v>0</v>
      </c>
    </row>
    <row r="110" spans="1:18" s="9" customFormat="1" ht="13.5" thickBot="1" x14ac:dyDescent="0.35">
      <c r="A110" s="19" t="s">
        <v>43</v>
      </c>
      <c r="B110" s="123"/>
      <c r="C110" s="142">
        <f>SUM(C108,C103,C98,C93,C86,C81,C75,C65,C59,C52,C46,C40,C31,C26)</f>
        <v>0</v>
      </c>
      <c r="D110" s="138"/>
      <c r="E110" s="142">
        <f>SUM(E108,E103,E98,E93,E86,E81,E75,E65,E59,E52,E46,E40,E31,E26)</f>
        <v>0</v>
      </c>
      <c r="F110" s="138"/>
      <c r="G110" s="142">
        <f>SUM(G108,G103,G98,G93,G86,G81,G75,G65,G59,G52,G46,G40,G31,G26)</f>
        <v>0</v>
      </c>
      <c r="H110" s="138"/>
      <c r="I110" s="142">
        <f>SUM(I108,I103,I98,I93,I86,I81,I75,I65,I59,I52,I46,I40,I31,I26)</f>
        <v>0</v>
      </c>
      <c r="J110" s="138"/>
      <c r="K110" s="142">
        <f>SUM(K108,K103,K98,K93,K86,K81,K75,K65,K59,K52,K46,K40,K31,K26)</f>
        <v>0</v>
      </c>
      <c r="L110" s="138"/>
      <c r="M110" s="142">
        <f>SUM(M108,M103,M98,M93,M86,M81,M75,M65,M59,M52,M46,M40,M31,M26)</f>
        <v>0</v>
      </c>
      <c r="N110" s="138"/>
      <c r="O110" s="142">
        <f>SUM(O108,O103,O98,O93,O86,O81,O75,O65,O59,O52,O46,O40,O31,O26)</f>
        <v>0</v>
      </c>
      <c r="P110" s="138"/>
      <c r="Q110" s="142">
        <f>SUM(Q108,Q103,Q98,Q93,Q86,Q81,Q75,Q65,Q59,Q52,Q46,Q40,Q31,Q26)</f>
        <v>0</v>
      </c>
      <c r="R110" s="133">
        <f t="shared" si="1"/>
        <v>0</v>
      </c>
    </row>
    <row r="111" spans="1:18" s="4" customFormat="1" ht="14" x14ac:dyDescent="0.3">
      <c r="A111" s="15"/>
      <c r="B111" s="121"/>
      <c r="C111" s="141"/>
      <c r="D111" s="130"/>
      <c r="E111" s="141"/>
      <c r="F111" s="130"/>
      <c r="G111" s="141"/>
      <c r="H111" s="130"/>
      <c r="I111" s="141"/>
      <c r="J111" s="130"/>
      <c r="K111" s="141"/>
      <c r="L111" s="130"/>
      <c r="M111" s="141"/>
      <c r="N111" s="130"/>
      <c r="O111" s="141"/>
      <c r="P111" s="130"/>
      <c r="Q111" s="141"/>
      <c r="R111" s="132">
        <f t="shared" si="1"/>
        <v>0</v>
      </c>
    </row>
    <row r="112" spans="1:18" s="9" customFormat="1" ht="13.5" thickBot="1" x14ac:dyDescent="0.35">
      <c r="A112" s="19" t="s">
        <v>2</v>
      </c>
      <c r="B112" s="123"/>
      <c r="C112" s="143">
        <f>C14-C110</f>
        <v>0</v>
      </c>
      <c r="D112" s="138"/>
      <c r="E112" s="143">
        <f>E14-E110</f>
        <v>0</v>
      </c>
      <c r="F112" s="138"/>
      <c r="G112" s="143">
        <f>G14-G110</f>
        <v>0</v>
      </c>
      <c r="H112" s="138"/>
      <c r="I112" s="143">
        <f>I14-I110</f>
        <v>0</v>
      </c>
      <c r="J112" s="138"/>
      <c r="K112" s="143">
        <f>K14-K110</f>
        <v>0</v>
      </c>
      <c r="L112" s="138"/>
      <c r="M112" s="143">
        <f>M14-M110</f>
        <v>0</v>
      </c>
      <c r="N112" s="138"/>
      <c r="O112" s="143">
        <f>O14-O110</f>
        <v>0</v>
      </c>
      <c r="P112" s="138"/>
      <c r="Q112" s="143">
        <f>Q14-Q110</f>
        <v>0</v>
      </c>
      <c r="R112" s="133">
        <f t="shared" si="1"/>
        <v>0</v>
      </c>
    </row>
    <row r="113" spans="1:18" s="4" customFormat="1" ht="14" x14ac:dyDescent="0.3">
      <c r="A113" s="15"/>
      <c r="B113" s="121"/>
      <c r="C113" s="141"/>
      <c r="D113" s="130"/>
      <c r="E113" s="141"/>
      <c r="F113" s="130"/>
      <c r="G113" s="141"/>
      <c r="H113" s="130"/>
      <c r="I113" s="141"/>
      <c r="J113" s="130"/>
      <c r="K113" s="141"/>
      <c r="L113" s="130"/>
      <c r="M113" s="141"/>
      <c r="N113" s="130"/>
      <c r="O113" s="141"/>
      <c r="P113" s="130"/>
      <c r="Q113" s="141"/>
      <c r="R113" s="127">
        <f t="shared" si="1"/>
        <v>0</v>
      </c>
    </row>
    <row r="114" spans="1:18" s="4" customFormat="1" ht="14" x14ac:dyDescent="0.3">
      <c r="A114" s="11" t="s">
        <v>40</v>
      </c>
      <c r="B114" s="121"/>
      <c r="C114" s="135"/>
      <c r="D114" s="130"/>
      <c r="E114" s="135"/>
      <c r="F114" s="130"/>
      <c r="G114" s="135"/>
      <c r="H114" s="130"/>
      <c r="I114" s="135"/>
      <c r="J114" s="130"/>
      <c r="K114" s="135"/>
      <c r="L114" s="130"/>
      <c r="M114" s="135"/>
      <c r="N114" s="130"/>
      <c r="O114" s="135"/>
      <c r="P114" s="130"/>
      <c r="Q114" s="135"/>
      <c r="R114" s="127">
        <f t="shared" si="1"/>
        <v>0</v>
      </c>
    </row>
    <row r="115" spans="1:18" s="4" customFormat="1" ht="14" x14ac:dyDescent="0.3">
      <c r="A115" s="11" t="s">
        <v>41</v>
      </c>
      <c r="B115" s="121"/>
      <c r="C115" s="135"/>
      <c r="D115" s="130"/>
      <c r="E115" s="135"/>
      <c r="F115" s="130"/>
      <c r="G115" s="135"/>
      <c r="H115" s="130"/>
      <c r="I115" s="135"/>
      <c r="J115" s="130"/>
      <c r="K115" s="135"/>
      <c r="L115" s="130"/>
      <c r="M115" s="135"/>
      <c r="N115" s="130"/>
      <c r="O115" s="135"/>
      <c r="P115" s="130"/>
      <c r="Q115" s="135"/>
      <c r="R115" s="132">
        <f t="shared" si="1"/>
        <v>0</v>
      </c>
    </row>
    <row r="116" spans="1:18" s="9" customFormat="1" ht="13.5" thickBot="1" x14ac:dyDescent="0.35">
      <c r="A116" s="19" t="s">
        <v>42</v>
      </c>
      <c r="B116" s="123"/>
      <c r="C116" s="143">
        <f>C114-C115</f>
        <v>0</v>
      </c>
      <c r="D116" s="138"/>
      <c r="E116" s="143">
        <f>E114-E115</f>
        <v>0</v>
      </c>
      <c r="F116" s="138"/>
      <c r="G116" s="143">
        <f>G114-G115</f>
        <v>0</v>
      </c>
      <c r="H116" s="138"/>
      <c r="I116" s="143">
        <f>I114-I115</f>
        <v>0</v>
      </c>
      <c r="J116" s="138"/>
      <c r="K116" s="143">
        <f>K114-K115</f>
        <v>0</v>
      </c>
      <c r="L116" s="138"/>
      <c r="M116" s="143">
        <f>M114-M115</f>
        <v>0</v>
      </c>
      <c r="N116" s="138"/>
      <c r="O116" s="143">
        <f>O114-O115</f>
        <v>0</v>
      </c>
      <c r="P116" s="138"/>
      <c r="Q116" s="143">
        <f>Q114-Q115</f>
        <v>0</v>
      </c>
      <c r="R116" s="133">
        <f t="shared" si="1"/>
        <v>0</v>
      </c>
    </row>
    <row r="117" spans="1:18" s="4" customFormat="1" ht="14" x14ac:dyDescent="0.3">
      <c r="A117" s="15"/>
      <c r="B117" s="121"/>
      <c r="C117" s="141"/>
      <c r="D117" s="130"/>
      <c r="E117" s="141"/>
      <c r="F117" s="130"/>
      <c r="G117" s="141"/>
      <c r="H117" s="130"/>
      <c r="I117" s="141"/>
      <c r="J117" s="130"/>
      <c r="K117" s="141"/>
      <c r="L117" s="130"/>
      <c r="M117" s="141"/>
      <c r="N117" s="130"/>
      <c r="O117" s="141"/>
      <c r="P117" s="130"/>
      <c r="Q117" s="141"/>
      <c r="R117" s="132">
        <f t="shared" si="1"/>
        <v>0</v>
      </c>
    </row>
    <row r="118" spans="1:18" s="9" customFormat="1" ht="13.5" thickBot="1" x14ac:dyDescent="0.35">
      <c r="A118" s="14" t="s">
        <v>44</v>
      </c>
      <c r="B118" s="122"/>
      <c r="C118" s="144">
        <f>C112+C116</f>
        <v>0</v>
      </c>
      <c r="D118" s="134"/>
      <c r="E118" s="144">
        <f>E112+E116</f>
        <v>0</v>
      </c>
      <c r="F118" s="134"/>
      <c r="G118" s="144">
        <f>G112+G116</f>
        <v>0</v>
      </c>
      <c r="H118" s="134"/>
      <c r="I118" s="144">
        <f>I112+I116</f>
        <v>0</v>
      </c>
      <c r="J118" s="134"/>
      <c r="K118" s="144">
        <f>K112+K116</f>
        <v>0</v>
      </c>
      <c r="L118" s="134"/>
      <c r="M118" s="144">
        <f>M112+M116</f>
        <v>0</v>
      </c>
      <c r="N118" s="134"/>
      <c r="O118" s="144">
        <f>O112+O116</f>
        <v>0</v>
      </c>
      <c r="P118" s="134"/>
      <c r="Q118" s="144">
        <f>Q112+Q116</f>
        <v>0</v>
      </c>
      <c r="R118" s="133">
        <f t="shared" si="1"/>
        <v>0</v>
      </c>
    </row>
    <row r="119" spans="1:18" x14ac:dyDescent="0.3">
      <c r="A119" s="5"/>
      <c r="B119" s="8"/>
      <c r="C119" s="2"/>
      <c r="D119" s="2"/>
      <c r="E119" s="2"/>
      <c r="F119" s="2"/>
      <c r="G119" s="2"/>
      <c r="H119" s="2"/>
    </row>
    <row r="120" spans="1:18" x14ac:dyDescent="0.3">
      <c r="A120" s="5"/>
      <c r="B120" s="8"/>
    </row>
    <row r="121" spans="1:18" x14ac:dyDescent="0.3">
      <c r="A121" s="5"/>
      <c r="B121" s="8"/>
    </row>
    <row r="122" spans="1:18" ht="13.5" thickBot="1" x14ac:dyDescent="0.35">
      <c r="A122" s="5"/>
      <c r="B122" s="8"/>
    </row>
    <row r="123" spans="1:18" s="3" customFormat="1" ht="32.25" customHeight="1" thickBot="1" x14ac:dyDescent="0.3">
      <c r="A123" s="148" t="s">
        <v>88</v>
      </c>
      <c r="B123" s="149"/>
      <c r="C123" s="149"/>
      <c r="D123" s="149"/>
      <c r="E123" s="149"/>
      <c r="F123" s="149"/>
      <c r="G123" s="150"/>
      <c r="H123" s="116"/>
    </row>
    <row r="124" spans="1:18" x14ac:dyDescent="0.3">
      <c r="A124" s="5"/>
      <c r="B124" s="8"/>
    </row>
    <row r="125" spans="1:18" s="9" customFormat="1" x14ac:dyDescent="0.3">
      <c r="A125" s="7" t="s">
        <v>47</v>
      </c>
      <c r="B125" s="8"/>
      <c r="E125"/>
      <c r="F125"/>
    </row>
    <row r="126" spans="1:18" x14ac:dyDescent="0.3">
      <c r="A126" s="43" t="s">
        <v>97</v>
      </c>
      <c r="B126" s="8"/>
    </row>
    <row r="127" spans="1:18" ht="11.25" customHeight="1" x14ac:dyDescent="0.25">
      <c r="A127" s="43" t="s">
        <v>132</v>
      </c>
      <c r="B127" s="112" t="s">
        <v>133</v>
      </c>
    </row>
    <row r="128" spans="1:18" ht="18.75" customHeight="1" x14ac:dyDescent="0.3">
      <c r="A128" s="44" t="s">
        <v>98</v>
      </c>
      <c r="B128" s="8"/>
    </row>
    <row r="129" spans="1:2" ht="18.75" customHeight="1" x14ac:dyDescent="0.3">
      <c r="A129" s="44"/>
      <c r="B129" s="8"/>
    </row>
    <row r="130" spans="1:2" ht="32.25" customHeight="1" x14ac:dyDescent="0.3">
      <c r="A130" s="7" t="s">
        <v>49</v>
      </c>
      <c r="B130" s="8"/>
    </row>
    <row r="131" spans="1:2" x14ac:dyDescent="0.3">
      <c r="A131" s="5" t="s">
        <v>48</v>
      </c>
      <c r="B131" s="8"/>
    </row>
    <row r="132" spans="1:2" x14ac:dyDescent="0.3">
      <c r="A132" s="5"/>
      <c r="B132" s="8"/>
    </row>
    <row r="133" spans="1:2" x14ac:dyDescent="0.3">
      <c r="A133" s="7" t="s">
        <v>50</v>
      </c>
      <c r="B133" s="8"/>
    </row>
    <row r="134" spans="1:2" x14ac:dyDescent="0.3">
      <c r="A134" s="5" t="s">
        <v>51</v>
      </c>
      <c r="B134" s="8"/>
    </row>
    <row r="135" spans="1:2" x14ac:dyDescent="0.3">
      <c r="A135" s="5"/>
      <c r="B135" s="8"/>
    </row>
    <row r="136" spans="1:2" s="9" customFormat="1" x14ac:dyDescent="0.3">
      <c r="A136" s="7" t="s">
        <v>55</v>
      </c>
      <c r="B136" s="8"/>
    </row>
    <row r="137" spans="1:2" x14ac:dyDescent="0.3">
      <c r="A137" s="5" t="s">
        <v>56</v>
      </c>
      <c r="B137" s="8"/>
    </row>
    <row r="138" spans="1:2" x14ac:dyDescent="0.3">
      <c r="A138" s="5" t="s">
        <v>57</v>
      </c>
      <c r="B138" s="8"/>
    </row>
    <row r="139" spans="1:2" x14ac:dyDescent="0.3">
      <c r="A139" s="5"/>
      <c r="B139" s="8"/>
    </row>
    <row r="140" spans="1:2" s="9" customFormat="1" x14ac:dyDescent="0.3">
      <c r="A140" s="7" t="s">
        <v>59</v>
      </c>
      <c r="B140" s="8"/>
    </row>
    <row r="141" spans="1:2" x14ac:dyDescent="0.3">
      <c r="A141" s="5"/>
      <c r="B141" s="8"/>
    </row>
    <row r="142" spans="1:2" x14ac:dyDescent="0.3">
      <c r="A142" s="5"/>
      <c r="B142" s="8"/>
    </row>
    <row r="143" spans="1:2" s="9" customFormat="1" x14ac:dyDescent="0.3">
      <c r="A143" s="7" t="s">
        <v>64</v>
      </c>
      <c r="B143" s="8"/>
    </row>
    <row r="144" spans="1:2" x14ac:dyDescent="0.3">
      <c r="A144" s="5"/>
      <c r="B144" s="8"/>
    </row>
    <row r="145" spans="1:2" x14ac:dyDescent="0.3">
      <c r="A145" s="5"/>
      <c r="B145" s="8"/>
    </row>
    <row r="146" spans="1:2" s="9" customFormat="1" x14ac:dyDescent="0.3">
      <c r="A146" s="7" t="s">
        <v>67</v>
      </c>
      <c r="B146" s="8"/>
    </row>
    <row r="147" spans="1:2" x14ac:dyDescent="0.3">
      <c r="A147" s="5"/>
      <c r="B147" s="8"/>
    </row>
    <row r="148" spans="1:2" x14ac:dyDescent="0.3">
      <c r="A148" s="5"/>
      <c r="B148" s="8"/>
    </row>
    <row r="149" spans="1:2" s="9" customFormat="1" x14ac:dyDescent="0.3">
      <c r="A149" s="7" t="s">
        <v>70</v>
      </c>
      <c r="B149" s="8"/>
    </row>
    <row r="150" spans="1:2" x14ac:dyDescent="0.3">
      <c r="A150" s="5"/>
      <c r="B150" s="8"/>
    </row>
    <row r="151" spans="1:2" x14ac:dyDescent="0.3">
      <c r="A151" s="5"/>
      <c r="B151" s="8"/>
    </row>
    <row r="152" spans="1:2" x14ac:dyDescent="0.3">
      <c r="A152" s="7" t="s">
        <v>75</v>
      </c>
      <c r="B152" s="8"/>
    </row>
    <row r="153" spans="1:2" x14ac:dyDescent="0.3">
      <c r="A153" s="5"/>
      <c r="B153" s="8"/>
    </row>
    <row r="154" spans="1:2" x14ac:dyDescent="0.3">
      <c r="A154" s="5"/>
      <c r="B154" s="8"/>
    </row>
    <row r="155" spans="1:2" s="9" customFormat="1" x14ac:dyDescent="0.3">
      <c r="A155" s="7" t="s">
        <v>76</v>
      </c>
      <c r="B155" s="8"/>
    </row>
    <row r="156" spans="1:2" x14ac:dyDescent="0.3">
      <c r="A156" s="5"/>
      <c r="B156" s="8"/>
    </row>
    <row r="157" spans="1:2" x14ac:dyDescent="0.3">
      <c r="A157" s="5"/>
      <c r="B157" s="8"/>
    </row>
    <row r="158" spans="1:2" s="9" customFormat="1" x14ac:dyDescent="0.3">
      <c r="A158" s="7" t="s">
        <v>79</v>
      </c>
      <c r="B158" s="8"/>
    </row>
    <row r="159" spans="1:2" x14ac:dyDescent="0.3">
      <c r="A159" s="5"/>
      <c r="B159" s="8"/>
    </row>
    <row r="160" spans="1:2" x14ac:dyDescent="0.3">
      <c r="A160" s="5"/>
      <c r="B160" s="8"/>
    </row>
    <row r="161" spans="1:2" s="9" customFormat="1" x14ac:dyDescent="0.3">
      <c r="A161" s="7" t="s">
        <v>81</v>
      </c>
      <c r="B161" s="8"/>
    </row>
    <row r="162" spans="1:2" x14ac:dyDescent="0.3">
      <c r="A162" s="5"/>
      <c r="B162" s="8"/>
    </row>
    <row r="163" spans="1:2" x14ac:dyDescent="0.3">
      <c r="A163" s="5"/>
      <c r="B163" s="8"/>
    </row>
    <row r="164" spans="1:2" s="9" customFormat="1" x14ac:dyDescent="0.3">
      <c r="A164" s="7" t="s">
        <v>85</v>
      </c>
      <c r="B164" s="8"/>
    </row>
    <row r="165" spans="1:2" x14ac:dyDescent="0.3">
      <c r="A165" s="5"/>
    </row>
    <row r="167" spans="1:2" x14ac:dyDescent="0.3">
      <c r="A167" s="9" t="s">
        <v>87</v>
      </c>
    </row>
  </sheetData>
  <mergeCells count="2">
    <mergeCell ref="A123:G123"/>
    <mergeCell ref="D3:Q3"/>
  </mergeCells>
  <phoneticPr fontId="0" type="noConversion"/>
  <hyperlinks>
    <hyperlink ref="B127" r:id="rId1" xr:uid="{00000000-0004-0000-0000-000000000000}"/>
  </hyperlinks>
  <pageMargins left="0.17" right="0.17" top="0.4" bottom="0.37" header="0.2" footer="0.17"/>
  <pageSetup paperSize="9" orientation="portrait" r:id="rId2"/>
  <headerFooter alignWithMargins="0"/>
  <rowBreaks count="2" manualBreakCount="2">
    <brk id="2" max="16383" man="1"/>
    <brk id="122" max="16383" man="1"/>
  </row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4"/>
  <sheetViews>
    <sheetView showGridLines="0" topLeftCell="A15" zoomScaleNormal="100" workbookViewId="0">
      <selection activeCell="H2" sqref="H2"/>
    </sheetView>
  </sheetViews>
  <sheetFormatPr baseColWidth="10" defaultRowHeight="12.5" x14ac:dyDescent="0.25"/>
  <cols>
    <col min="2" max="2" width="32.7265625" customWidth="1"/>
    <col min="3" max="3" width="9" customWidth="1"/>
    <col min="4" max="4" width="13.7265625" customWidth="1"/>
    <col min="7" max="7" width="22.54296875" customWidth="1"/>
    <col min="8" max="8" width="21.26953125" customWidth="1"/>
    <col min="9" max="9" width="13.81640625" customWidth="1"/>
    <col min="11" max="11" width="28.1796875" customWidth="1"/>
    <col min="12" max="12" width="17.7265625" customWidth="1"/>
    <col min="13" max="13" width="20.81640625" customWidth="1"/>
    <col min="14" max="14" width="19.1796875" customWidth="1"/>
  </cols>
  <sheetData>
    <row r="1" spans="1:16" ht="21" customHeight="1" x14ac:dyDescent="0.5">
      <c r="A1" s="156" t="s">
        <v>99</v>
      </c>
      <c r="B1" s="155" t="s">
        <v>107</v>
      </c>
      <c r="C1" s="154"/>
      <c r="D1" s="154"/>
      <c r="E1" s="154"/>
      <c r="F1" s="154"/>
      <c r="G1" s="154"/>
      <c r="H1" s="32"/>
      <c r="I1" s="22"/>
      <c r="J1" s="22"/>
      <c r="K1" s="22"/>
      <c r="L1" s="22"/>
      <c r="M1" s="23"/>
    </row>
    <row r="2" spans="1:16" ht="18.75" customHeight="1" x14ac:dyDescent="0.35">
      <c r="A2" s="157"/>
      <c r="B2" s="95" t="s">
        <v>102</v>
      </c>
      <c r="C2" s="47" t="s">
        <v>100</v>
      </c>
      <c r="D2" s="48" t="s">
        <v>89</v>
      </c>
      <c r="E2" s="47"/>
      <c r="F2" s="49">
        <v>0.85</v>
      </c>
      <c r="G2" s="50" t="s">
        <v>90</v>
      </c>
      <c r="H2" s="177" t="s">
        <v>151</v>
      </c>
      <c r="I2" s="111"/>
      <c r="J2" s="111"/>
      <c r="K2" s="111"/>
      <c r="L2" s="111"/>
      <c r="O2" s="26"/>
      <c r="P2" s="26"/>
    </row>
    <row r="3" spans="1:16" ht="15.5" x14ac:dyDescent="0.35">
      <c r="A3" s="157"/>
      <c r="B3" s="97" t="s">
        <v>147</v>
      </c>
      <c r="C3" s="51">
        <v>205600</v>
      </c>
      <c r="D3" s="52">
        <v>17</v>
      </c>
      <c r="E3" s="51">
        <f>+D3*C3</f>
        <v>3495200</v>
      </c>
      <c r="F3" s="51">
        <f>+E3*0.85</f>
        <v>2970920</v>
      </c>
      <c r="G3" s="53">
        <f>+F3/2</f>
        <v>1485460</v>
      </c>
      <c r="H3" s="177" t="s">
        <v>131</v>
      </c>
      <c r="I3" s="111"/>
      <c r="J3" s="111"/>
      <c r="K3" s="111"/>
      <c r="L3" s="111"/>
    </row>
    <row r="4" spans="1:16" ht="14.5" x14ac:dyDescent="0.35">
      <c r="A4" s="157"/>
      <c r="B4" s="97" t="s">
        <v>148</v>
      </c>
      <c r="C4" s="51">
        <v>76400</v>
      </c>
      <c r="D4" s="52"/>
      <c r="E4" s="51">
        <f>+D4*C4</f>
        <v>0</v>
      </c>
      <c r="F4" s="51">
        <f>+E4*0.85</f>
        <v>0</v>
      </c>
      <c r="G4" s="53">
        <f>+F4/2</f>
        <v>0</v>
      </c>
      <c r="H4" s="32"/>
    </row>
    <row r="5" spans="1:16" ht="14.5" x14ac:dyDescent="0.35">
      <c r="A5" s="157"/>
      <c r="B5" s="97" t="s">
        <v>149</v>
      </c>
      <c r="C5" s="51">
        <v>212800</v>
      </c>
      <c r="D5" s="52">
        <v>13</v>
      </c>
      <c r="E5" s="51">
        <f>+D5*C5</f>
        <v>2766400</v>
      </c>
      <c r="F5" s="51">
        <f>+E5*0.85</f>
        <v>2351440</v>
      </c>
      <c r="G5" s="53">
        <f>+F5/2</f>
        <v>1175720</v>
      </c>
      <c r="H5" s="32"/>
    </row>
    <row r="6" spans="1:16" ht="14.5" x14ac:dyDescent="0.35">
      <c r="A6" s="157"/>
      <c r="B6" s="97" t="s">
        <v>150</v>
      </c>
      <c r="C6" s="51">
        <v>79100</v>
      </c>
      <c r="D6" s="52"/>
      <c r="E6" s="51">
        <f>+D6*C6</f>
        <v>0</v>
      </c>
      <c r="F6" s="51">
        <f>+E6*0.85</f>
        <v>0</v>
      </c>
      <c r="G6" s="53">
        <f>+F6/2</f>
        <v>0</v>
      </c>
      <c r="H6" s="32"/>
    </row>
    <row r="7" spans="1:16" ht="15.5" x14ac:dyDescent="0.35">
      <c r="A7" s="157"/>
      <c r="B7" s="96"/>
      <c r="C7" s="51"/>
      <c r="D7" s="59">
        <f>SUM(D3:D6)</f>
        <v>30</v>
      </c>
      <c r="E7" s="51"/>
      <c r="F7" s="51"/>
      <c r="G7" s="51"/>
      <c r="H7" s="27"/>
      <c r="I7" s="28"/>
      <c r="J7" s="27"/>
      <c r="K7" s="27"/>
      <c r="L7" s="34"/>
      <c r="M7" s="41"/>
    </row>
    <row r="8" spans="1:16" ht="15.5" x14ac:dyDescent="0.35">
      <c r="A8" s="157"/>
      <c r="B8" s="95" t="s">
        <v>103</v>
      </c>
      <c r="C8" s="47" t="s">
        <v>100</v>
      </c>
      <c r="D8" s="48" t="s">
        <v>91</v>
      </c>
      <c r="E8" s="60"/>
      <c r="F8" s="61">
        <v>0.85</v>
      </c>
      <c r="G8" s="54" t="s">
        <v>92</v>
      </c>
      <c r="H8" s="41"/>
      <c r="I8" s="28"/>
      <c r="J8" s="27"/>
      <c r="K8" s="27"/>
      <c r="L8" s="34"/>
      <c r="M8" s="41"/>
    </row>
    <row r="9" spans="1:16" ht="15.5" x14ac:dyDescent="0.35">
      <c r="A9" s="157"/>
      <c r="B9" s="97" t="s">
        <v>147</v>
      </c>
      <c r="C9" s="51">
        <v>205600</v>
      </c>
      <c r="D9" s="52">
        <v>17</v>
      </c>
      <c r="E9" s="51">
        <f>+D9*C9</f>
        <v>3495200</v>
      </c>
      <c r="F9" s="51">
        <f>+E9*0.85</f>
        <v>2970920</v>
      </c>
      <c r="G9" s="55">
        <f>+F9/2</f>
        <v>1485460</v>
      </c>
      <c r="H9" s="40"/>
      <c r="I9" s="28"/>
      <c r="J9" s="27"/>
      <c r="K9" s="27"/>
      <c r="L9" s="34"/>
      <c r="M9" s="41"/>
    </row>
    <row r="10" spans="1:16" ht="15.5" x14ac:dyDescent="0.35">
      <c r="A10" s="157"/>
      <c r="B10" s="97" t="s">
        <v>148</v>
      </c>
      <c r="C10" s="51">
        <v>76400</v>
      </c>
      <c r="D10" s="52"/>
      <c r="E10" s="51">
        <f>+D10*C10</f>
        <v>0</v>
      </c>
      <c r="F10" s="51">
        <f>+E10*0.85</f>
        <v>0</v>
      </c>
      <c r="G10" s="55">
        <f>+F10/2</f>
        <v>0</v>
      </c>
      <c r="H10" s="40"/>
      <c r="I10" s="28"/>
      <c r="J10" s="27"/>
      <c r="K10" s="27"/>
      <c r="L10" s="34"/>
      <c r="M10" s="41"/>
    </row>
    <row r="11" spans="1:16" ht="15.5" x14ac:dyDescent="0.35">
      <c r="A11" s="157"/>
      <c r="B11" s="97" t="s">
        <v>149</v>
      </c>
      <c r="C11" s="51">
        <v>212800</v>
      </c>
      <c r="D11" s="52">
        <v>13</v>
      </c>
      <c r="E11" s="51">
        <f>+D11*C11</f>
        <v>2766400</v>
      </c>
      <c r="F11" s="51">
        <f>+E11*0.85</f>
        <v>2351440</v>
      </c>
      <c r="G11" s="55">
        <f>+F11/2</f>
        <v>1175720</v>
      </c>
      <c r="H11" s="40"/>
      <c r="I11" s="28"/>
      <c r="J11" s="27"/>
      <c r="K11" s="27"/>
      <c r="L11" s="34"/>
      <c r="M11" s="41"/>
    </row>
    <row r="12" spans="1:16" ht="15.5" x14ac:dyDescent="0.35">
      <c r="A12" s="157"/>
      <c r="B12" s="97" t="s">
        <v>150</v>
      </c>
      <c r="C12" s="51">
        <v>79100</v>
      </c>
      <c r="D12" s="52"/>
      <c r="E12" s="51">
        <f>+D12*C12</f>
        <v>0</v>
      </c>
      <c r="F12" s="51">
        <f>+E12*0.85</f>
        <v>0</v>
      </c>
      <c r="G12" s="55">
        <f>+F12/2</f>
        <v>0</v>
      </c>
      <c r="H12" s="40"/>
      <c r="I12" s="28"/>
      <c r="J12" s="27"/>
      <c r="K12" s="27"/>
      <c r="L12" s="34"/>
      <c r="M12" s="41"/>
    </row>
    <row r="13" spans="1:16" ht="15.5" x14ac:dyDescent="0.35">
      <c r="A13" s="157"/>
      <c r="B13" s="96"/>
      <c r="C13" s="51"/>
      <c r="D13" s="59">
        <f>SUM(D9:D12)</f>
        <v>30</v>
      </c>
      <c r="E13" s="51"/>
      <c r="F13" s="51"/>
      <c r="G13" s="56"/>
      <c r="H13" s="41"/>
      <c r="I13" s="28"/>
      <c r="J13" s="27"/>
      <c r="K13" s="27"/>
      <c r="L13" s="34"/>
      <c r="M13" s="41"/>
    </row>
    <row r="14" spans="1:16" ht="16" thickBot="1" x14ac:dyDescent="0.4">
      <c r="A14" s="158"/>
      <c r="B14" s="175" t="s">
        <v>136</v>
      </c>
      <c r="C14" s="57"/>
      <c r="D14" s="58"/>
      <c r="E14" s="57"/>
      <c r="F14" s="57"/>
      <c r="G14" s="176">
        <f>SUM(G3:G13)</f>
        <v>5322360</v>
      </c>
      <c r="H14" s="27"/>
      <c r="I14" s="28"/>
      <c r="J14" s="27"/>
      <c r="K14" s="27"/>
      <c r="L14" s="34"/>
      <c r="M14" s="41"/>
    </row>
    <row r="15" spans="1:16" ht="15.5" x14ac:dyDescent="0.35">
      <c r="A15" s="45"/>
      <c r="B15" s="45"/>
      <c r="C15" s="45"/>
      <c r="D15" s="45"/>
      <c r="E15" s="45"/>
      <c r="F15" s="45"/>
      <c r="G15" s="45"/>
      <c r="H15" s="27"/>
      <c r="I15" s="28"/>
      <c r="J15" s="27"/>
      <c r="K15" s="27"/>
      <c r="L15" s="34"/>
      <c r="M15" s="41"/>
    </row>
    <row r="16" spans="1:16" ht="16" thickBot="1" x14ac:dyDescent="0.4">
      <c r="A16" s="114"/>
      <c r="B16" s="45"/>
      <c r="C16" s="45"/>
      <c r="D16" s="45"/>
      <c r="E16" s="45"/>
      <c r="F16" s="45"/>
      <c r="G16" s="45"/>
      <c r="H16" s="27"/>
      <c r="I16" s="28"/>
      <c r="J16" s="27"/>
      <c r="K16" s="27"/>
      <c r="L16" s="34"/>
      <c r="M16" s="41"/>
    </row>
    <row r="17" spans="1:16" ht="29" customHeight="1" x14ac:dyDescent="0.35">
      <c r="A17" s="156" t="s">
        <v>101</v>
      </c>
      <c r="B17" s="174" t="s">
        <v>134</v>
      </c>
      <c r="C17" s="46"/>
      <c r="D17" s="46"/>
      <c r="E17" s="46"/>
      <c r="F17" s="46"/>
      <c r="G17" s="46"/>
      <c r="H17" s="27"/>
      <c r="I17" s="28"/>
      <c r="J17" s="27"/>
      <c r="K17" s="27"/>
      <c r="L17" s="34"/>
      <c r="M17" s="41"/>
    </row>
    <row r="18" spans="1:16" ht="15.5" x14ac:dyDescent="0.35">
      <c r="A18" s="157"/>
      <c r="B18" s="95" t="s">
        <v>104</v>
      </c>
      <c r="C18" s="47" t="s">
        <v>100</v>
      </c>
      <c r="D18" s="48" t="s">
        <v>89</v>
      </c>
      <c r="E18" s="47"/>
      <c r="F18" s="49">
        <v>0.85</v>
      </c>
      <c r="G18" s="50" t="s">
        <v>90</v>
      </c>
      <c r="H18" s="27"/>
      <c r="I18" s="28"/>
      <c r="J18" s="27"/>
      <c r="K18" s="27"/>
      <c r="L18" s="34"/>
      <c r="M18" s="41"/>
    </row>
    <row r="19" spans="1:16" ht="15.5" x14ac:dyDescent="0.35">
      <c r="A19" s="157"/>
      <c r="B19" s="97" t="s">
        <v>147</v>
      </c>
      <c r="C19" s="51">
        <v>205600</v>
      </c>
      <c r="D19" s="52">
        <v>42</v>
      </c>
      <c r="E19" s="51">
        <f>+D19*C19</f>
        <v>8635200</v>
      </c>
      <c r="F19" s="51">
        <f>+E19*0.85</f>
        <v>7339920</v>
      </c>
      <c r="G19" s="53">
        <f>+F19/2</f>
        <v>3669960</v>
      </c>
      <c r="H19" s="27"/>
      <c r="I19" s="28"/>
      <c r="J19" s="27"/>
      <c r="K19" s="27"/>
      <c r="L19" s="34"/>
      <c r="M19" s="41"/>
    </row>
    <row r="20" spans="1:16" ht="15.5" x14ac:dyDescent="0.35">
      <c r="A20" s="157"/>
      <c r="B20" s="97" t="s">
        <v>148</v>
      </c>
      <c r="C20" s="51">
        <v>76400</v>
      </c>
      <c r="D20" s="52">
        <f>150-D19</f>
        <v>108</v>
      </c>
      <c r="E20" s="51">
        <f>+D20*C20</f>
        <v>8251200</v>
      </c>
      <c r="F20" s="51">
        <f>+E20*0.85</f>
        <v>7013520</v>
      </c>
      <c r="G20" s="53">
        <f>+F20/2</f>
        <v>3506760</v>
      </c>
      <c r="H20" s="27"/>
      <c r="I20" s="28"/>
      <c r="J20" s="27"/>
      <c r="K20" s="27"/>
      <c r="L20" s="34"/>
      <c r="M20" s="41"/>
    </row>
    <row r="21" spans="1:16" ht="15.5" x14ac:dyDescent="0.35">
      <c r="A21" s="157"/>
      <c r="B21" s="97" t="s">
        <v>149</v>
      </c>
      <c r="C21" s="51">
        <v>212800</v>
      </c>
      <c r="D21" s="52"/>
      <c r="E21" s="51">
        <f>+D21*C21</f>
        <v>0</v>
      </c>
      <c r="F21" s="51">
        <f>+E21*0.85</f>
        <v>0</v>
      </c>
      <c r="G21" s="53">
        <f>+F21/2</f>
        <v>0</v>
      </c>
      <c r="H21" s="27"/>
      <c r="I21" s="28"/>
      <c r="J21" s="27"/>
      <c r="K21" s="27"/>
      <c r="L21" s="34"/>
      <c r="M21" s="41"/>
    </row>
    <row r="22" spans="1:16" ht="15.5" x14ac:dyDescent="0.35">
      <c r="A22" s="157"/>
      <c r="B22" s="97" t="s">
        <v>150</v>
      </c>
      <c r="C22" s="51">
        <v>79100</v>
      </c>
      <c r="D22" s="52"/>
      <c r="E22" s="51">
        <f>+D22*C22</f>
        <v>0</v>
      </c>
      <c r="F22" s="51">
        <f>+E22*0.85</f>
        <v>0</v>
      </c>
      <c r="G22" s="53">
        <f>+F22/2</f>
        <v>0</v>
      </c>
      <c r="H22" s="27"/>
      <c r="I22" s="28"/>
      <c r="J22" s="27"/>
      <c r="K22" s="27"/>
      <c r="L22" s="34"/>
      <c r="M22" s="41"/>
    </row>
    <row r="23" spans="1:16" ht="15.5" x14ac:dyDescent="0.35">
      <c r="A23" s="157"/>
      <c r="B23" s="96"/>
      <c r="C23" s="51"/>
      <c r="D23" s="59">
        <f>SUM(D19:D22)</f>
        <v>150</v>
      </c>
      <c r="E23" s="51"/>
      <c r="F23" s="51"/>
      <c r="G23" s="53"/>
      <c r="H23" s="27"/>
      <c r="I23" s="28"/>
      <c r="J23" s="27"/>
      <c r="K23" s="27"/>
      <c r="L23" s="34"/>
      <c r="M23" s="41"/>
    </row>
    <row r="24" spans="1:16" ht="15.5" x14ac:dyDescent="0.35">
      <c r="A24" s="157"/>
      <c r="B24" s="113" t="s">
        <v>103</v>
      </c>
      <c r="C24" s="47" t="s">
        <v>100</v>
      </c>
      <c r="D24" s="48" t="s">
        <v>91</v>
      </c>
      <c r="E24" s="60"/>
      <c r="F24" s="61">
        <v>0.85</v>
      </c>
      <c r="G24" s="54" t="s">
        <v>92</v>
      </c>
      <c r="H24" s="27"/>
      <c r="I24" s="28"/>
      <c r="J24" s="27"/>
      <c r="K24" s="27"/>
      <c r="L24" s="34"/>
      <c r="M24" s="41"/>
    </row>
    <row r="25" spans="1:16" ht="15.5" x14ac:dyDescent="0.35">
      <c r="A25" s="157"/>
      <c r="B25" s="97" t="s">
        <v>147</v>
      </c>
      <c r="C25" s="51">
        <v>205600</v>
      </c>
      <c r="D25" s="52">
        <v>42</v>
      </c>
      <c r="E25" s="51">
        <f>+D25*C25</f>
        <v>8635200</v>
      </c>
      <c r="F25" s="51">
        <f>+E25*0.85</f>
        <v>7339920</v>
      </c>
      <c r="G25" s="55">
        <f>+F25/2</f>
        <v>3669960</v>
      </c>
      <c r="H25" s="27"/>
      <c r="I25" s="28"/>
      <c r="J25" s="27"/>
      <c r="K25" s="27"/>
      <c r="L25" s="34"/>
      <c r="M25" s="41"/>
    </row>
    <row r="26" spans="1:16" ht="15.5" x14ac:dyDescent="0.35">
      <c r="A26" s="157"/>
      <c r="B26" s="97" t="s">
        <v>148</v>
      </c>
      <c r="C26" s="51">
        <v>76400</v>
      </c>
      <c r="D26" s="52">
        <f>150-D25</f>
        <v>108</v>
      </c>
      <c r="E26" s="51">
        <f>+D26*C26</f>
        <v>8251200</v>
      </c>
      <c r="F26" s="51">
        <f>+E26*0.85</f>
        <v>7013520</v>
      </c>
      <c r="G26" s="55">
        <f>+F26/2</f>
        <v>3506760</v>
      </c>
      <c r="H26" s="27"/>
      <c r="I26" s="28"/>
      <c r="J26" s="27"/>
      <c r="K26" s="27"/>
      <c r="L26" s="34"/>
      <c r="M26" s="41"/>
    </row>
    <row r="27" spans="1:16" ht="15.5" x14ac:dyDescent="0.35">
      <c r="A27" s="157"/>
      <c r="B27" s="97" t="s">
        <v>149</v>
      </c>
      <c r="C27" s="51">
        <v>212800</v>
      </c>
      <c r="D27" s="52"/>
      <c r="E27" s="51">
        <f>+D27*C27</f>
        <v>0</v>
      </c>
      <c r="F27" s="51">
        <f>+E27*0.85</f>
        <v>0</v>
      </c>
      <c r="G27" s="55">
        <f>+F27/2</f>
        <v>0</v>
      </c>
      <c r="H27" s="27"/>
      <c r="I27" s="28"/>
      <c r="J27" s="27"/>
      <c r="K27" s="27"/>
      <c r="L27" s="34"/>
      <c r="M27" s="41"/>
    </row>
    <row r="28" spans="1:16" ht="15.5" x14ac:dyDescent="0.35">
      <c r="A28" s="157"/>
      <c r="B28" s="97" t="s">
        <v>150</v>
      </c>
      <c r="C28" s="51">
        <v>79100</v>
      </c>
      <c r="D28" s="52"/>
      <c r="E28" s="51">
        <f>+D28*C28</f>
        <v>0</v>
      </c>
      <c r="F28" s="51">
        <f>+E28*0.85</f>
        <v>0</v>
      </c>
      <c r="G28" s="55">
        <f>+F28/2</f>
        <v>0</v>
      </c>
      <c r="H28" s="27"/>
      <c r="I28" s="28"/>
      <c r="J28" s="27"/>
      <c r="K28" s="27"/>
      <c r="L28" s="34"/>
      <c r="M28" s="41"/>
    </row>
    <row r="29" spans="1:16" ht="15.5" x14ac:dyDescent="0.35">
      <c r="A29" s="157"/>
      <c r="B29" s="96"/>
      <c r="C29" s="51"/>
      <c r="D29" s="59">
        <f>SUM(D25:D28)</f>
        <v>150</v>
      </c>
      <c r="E29" s="51"/>
      <c r="F29" s="51"/>
      <c r="G29" s="53"/>
      <c r="H29" s="27"/>
      <c r="I29" s="28"/>
      <c r="J29" s="27"/>
      <c r="K29" s="27"/>
      <c r="L29" s="34"/>
      <c r="M29" s="41"/>
    </row>
    <row r="30" spans="1:16" ht="21.75" customHeight="1" x14ac:dyDescent="0.3">
      <c r="A30" s="157"/>
      <c r="B30" s="175" t="s">
        <v>137</v>
      </c>
      <c r="C30" s="57"/>
      <c r="D30" s="58"/>
      <c r="E30" s="57"/>
      <c r="F30" s="57"/>
      <c r="G30" s="176">
        <f>SUM(G19:G28)</f>
        <v>14353440</v>
      </c>
      <c r="H30" s="32"/>
      <c r="I30" s="32"/>
      <c r="J30" s="32"/>
      <c r="K30" s="32"/>
      <c r="L30" s="33"/>
      <c r="M30" s="33"/>
    </row>
    <row r="31" spans="1:16" ht="30" customHeight="1" x14ac:dyDescent="0.5">
      <c r="A31" s="157"/>
      <c r="B31" s="174" t="s">
        <v>135</v>
      </c>
      <c r="C31" s="173"/>
      <c r="D31" s="173"/>
      <c r="E31" s="173"/>
      <c r="F31" s="173"/>
      <c r="G31" s="173"/>
      <c r="H31" s="32"/>
      <c r="I31" s="32"/>
      <c r="J31" s="32"/>
      <c r="K31" s="32"/>
      <c r="L31" s="32"/>
      <c r="M31" s="32"/>
      <c r="O31" s="26"/>
      <c r="P31" s="26"/>
    </row>
    <row r="32" spans="1:16" ht="14.5" x14ac:dyDescent="0.35">
      <c r="A32" s="157"/>
      <c r="B32" s="95" t="s">
        <v>104</v>
      </c>
      <c r="C32" s="47" t="s">
        <v>100</v>
      </c>
      <c r="D32" s="48" t="s">
        <v>89</v>
      </c>
      <c r="E32" s="47"/>
      <c r="F32" s="49">
        <v>0.85</v>
      </c>
      <c r="G32" s="50" t="s">
        <v>90</v>
      </c>
      <c r="H32" s="32"/>
      <c r="I32" s="32"/>
      <c r="J32" s="32"/>
      <c r="K32" s="32"/>
      <c r="L32" s="32"/>
      <c r="M32" s="32"/>
    </row>
    <row r="33" spans="1:13" ht="14.5" x14ac:dyDescent="0.35">
      <c r="A33" s="157"/>
      <c r="B33" s="97" t="s">
        <v>147</v>
      </c>
      <c r="C33" s="51">
        <v>205600</v>
      </c>
      <c r="D33" s="52">
        <v>30</v>
      </c>
      <c r="E33" s="51">
        <f>+D33*C33</f>
        <v>6168000</v>
      </c>
      <c r="F33" s="51">
        <f>+E33*0.85</f>
        <v>5242800</v>
      </c>
      <c r="G33" s="53">
        <f>+F33/2</f>
        <v>2621400</v>
      </c>
      <c r="H33" s="32"/>
      <c r="I33" s="32"/>
      <c r="J33" s="32"/>
      <c r="K33" s="32"/>
      <c r="L33" s="32"/>
      <c r="M33" s="32"/>
    </row>
    <row r="34" spans="1:13" ht="14.5" x14ac:dyDescent="0.35">
      <c r="A34" s="157"/>
      <c r="B34" s="97" t="s">
        <v>148</v>
      </c>
      <c r="C34" s="51">
        <v>76400</v>
      </c>
      <c r="D34" s="52"/>
      <c r="E34" s="51">
        <f>+D34*C34</f>
        <v>0</v>
      </c>
      <c r="F34" s="51">
        <f>+E34*0.85</f>
        <v>0</v>
      </c>
      <c r="G34" s="53">
        <f>+F34/2</f>
        <v>0</v>
      </c>
      <c r="H34" s="32"/>
      <c r="I34" s="32"/>
      <c r="J34" s="32"/>
      <c r="K34" s="32"/>
      <c r="L34" s="32"/>
      <c r="M34" s="32"/>
    </row>
    <row r="35" spans="1:13" ht="14.5" x14ac:dyDescent="0.35">
      <c r="A35" s="157"/>
      <c r="B35" s="97" t="s">
        <v>149</v>
      </c>
      <c r="C35" s="51">
        <v>212800</v>
      </c>
      <c r="D35" s="52">
        <v>42</v>
      </c>
      <c r="E35" s="51">
        <f>+D35*C35</f>
        <v>8937600</v>
      </c>
      <c r="F35" s="51">
        <f>+E35*0.85</f>
        <v>7596960</v>
      </c>
      <c r="G35" s="53">
        <f>+F35/2</f>
        <v>3798480</v>
      </c>
      <c r="H35" s="32"/>
      <c r="I35" s="32"/>
      <c r="J35" s="32"/>
      <c r="K35" s="32"/>
      <c r="L35" s="32"/>
      <c r="M35" s="32"/>
    </row>
    <row r="36" spans="1:13" ht="14.5" x14ac:dyDescent="0.35">
      <c r="A36" s="157"/>
      <c r="B36" s="97" t="s">
        <v>150</v>
      </c>
      <c r="C36" s="51">
        <v>79100</v>
      </c>
      <c r="D36" s="52">
        <f>150-D35-D33</f>
        <v>78</v>
      </c>
      <c r="E36" s="51">
        <f>+D36*C36</f>
        <v>6169800</v>
      </c>
      <c r="F36" s="51">
        <f>+E36*0.85</f>
        <v>5244330</v>
      </c>
      <c r="G36" s="53">
        <f>+F36/2</f>
        <v>2622165</v>
      </c>
      <c r="H36" s="32"/>
      <c r="I36" s="32"/>
      <c r="J36" s="32"/>
      <c r="K36" s="32"/>
      <c r="L36" s="32"/>
      <c r="M36" s="32"/>
    </row>
    <row r="37" spans="1:13" ht="15.5" x14ac:dyDescent="0.35">
      <c r="A37" s="157"/>
      <c r="B37" s="96"/>
      <c r="C37" s="51"/>
      <c r="D37" s="59">
        <f>SUM(D33:D36)</f>
        <v>150</v>
      </c>
      <c r="E37" s="51"/>
      <c r="F37" s="51"/>
      <c r="G37" s="51"/>
      <c r="H37" s="41"/>
      <c r="I37" s="32"/>
      <c r="J37" s="32"/>
      <c r="K37" s="32"/>
      <c r="L37" s="33"/>
      <c r="M37" s="41"/>
    </row>
    <row r="38" spans="1:13" ht="15.5" x14ac:dyDescent="0.35">
      <c r="A38" s="157"/>
      <c r="B38" s="113" t="s">
        <v>103</v>
      </c>
      <c r="C38" s="47" t="s">
        <v>100</v>
      </c>
      <c r="D38" s="48" t="s">
        <v>91</v>
      </c>
      <c r="E38" s="60"/>
      <c r="F38" s="61">
        <v>0.85</v>
      </c>
      <c r="G38" s="54" t="s">
        <v>92</v>
      </c>
      <c r="H38" s="40"/>
      <c r="I38" s="27"/>
      <c r="J38" s="32"/>
      <c r="K38" s="32"/>
      <c r="L38" s="33"/>
      <c r="M38" s="41"/>
    </row>
    <row r="39" spans="1:13" ht="15.5" x14ac:dyDescent="0.35">
      <c r="A39" s="157"/>
      <c r="B39" s="97" t="s">
        <v>147</v>
      </c>
      <c r="C39" s="51">
        <v>205600</v>
      </c>
      <c r="D39" s="52">
        <v>30</v>
      </c>
      <c r="E39" s="51">
        <f>+D39*C39</f>
        <v>6168000</v>
      </c>
      <c r="F39" s="51">
        <f>+E39*0.85</f>
        <v>5242800</v>
      </c>
      <c r="G39" s="55">
        <f>+F39/2</f>
        <v>2621400</v>
      </c>
      <c r="H39" s="40"/>
      <c r="I39" s="32"/>
      <c r="J39" s="32"/>
      <c r="K39" s="32"/>
      <c r="L39" s="33"/>
      <c r="M39" s="41"/>
    </row>
    <row r="40" spans="1:13" ht="15.5" x14ac:dyDescent="0.35">
      <c r="A40" s="157"/>
      <c r="B40" s="97" t="s">
        <v>148</v>
      </c>
      <c r="C40" s="51">
        <v>76400</v>
      </c>
      <c r="D40" s="52"/>
      <c r="E40" s="51">
        <f>+D40*C40</f>
        <v>0</v>
      </c>
      <c r="F40" s="51">
        <f>+E40*0.85</f>
        <v>0</v>
      </c>
      <c r="G40" s="55">
        <f>+F40/2</f>
        <v>0</v>
      </c>
      <c r="H40" s="40"/>
      <c r="I40" s="27"/>
      <c r="J40" s="32"/>
      <c r="K40" s="32"/>
      <c r="L40" s="33"/>
      <c r="M40" s="41"/>
    </row>
    <row r="41" spans="1:13" ht="15.5" x14ac:dyDescent="0.35">
      <c r="A41" s="157"/>
      <c r="B41" s="97" t="s">
        <v>149</v>
      </c>
      <c r="C41" s="51">
        <v>212800</v>
      </c>
      <c r="D41" s="52">
        <v>42</v>
      </c>
      <c r="E41" s="51">
        <f>+D41*C41</f>
        <v>8937600</v>
      </c>
      <c r="F41" s="51">
        <f>+E41*0.85</f>
        <v>7596960</v>
      </c>
      <c r="G41" s="55">
        <f>+F41/2</f>
        <v>3798480</v>
      </c>
      <c r="H41" s="40"/>
      <c r="I41" s="32"/>
      <c r="J41" s="32"/>
      <c r="K41" s="32"/>
      <c r="L41" s="33"/>
      <c r="M41" s="41"/>
    </row>
    <row r="42" spans="1:13" ht="15.5" x14ac:dyDescent="0.35">
      <c r="A42" s="157"/>
      <c r="B42" s="97" t="s">
        <v>150</v>
      </c>
      <c r="C42" s="51">
        <v>79100</v>
      </c>
      <c r="D42" s="52">
        <f>150-D41-D39</f>
        <v>78</v>
      </c>
      <c r="E42" s="51">
        <f>+D42*C42</f>
        <v>6169800</v>
      </c>
      <c r="F42" s="51">
        <f>+E42*0.85</f>
        <v>5244330</v>
      </c>
      <c r="G42" s="55">
        <f>+F42/2</f>
        <v>2622165</v>
      </c>
      <c r="H42" s="40"/>
      <c r="I42" s="32"/>
      <c r="J42" s="32"/>
      <c r="K42" s="32"/>
      <c r="L42" s="33"/>
      <c r="M42" s="41"/>
    </row>
    <row r="43" spans="1:13" ht="15.5" x14ac:dyDescent="0.35">
      <c r="A43" s="157"/>
      <c r="B43" s="96"/>
      <c r="C43" s="51"/>
      <c r="D43" s="59">
        <f>SUM(D39:D42)</f>
        <v>150</v>
      </c>
      <c r="E43" s="51"/>
      <c r="F43" s="51"/>
      <c r="G43" s="56"/>
      <c r="H43" s="32"/>
      <c r="I43" s="27"/>
      <c r="J43" s="32"/>
      <c r="K43" s="32"/>
      <c r="L43" s="33"/>
      <c r="M43" s="41"/>
    </row>
    <row r="44" spans="1:13" ht="19.5" customHeight="1" thickBot="1" x14ac:dyDescent="0.4">
      <c r="A44" s="158"/>
      <c r="B44" s="175" t="s">
        <v>136</v>
      </c>
      <c r="C44" s="57"/>
      <c r="D44" s="58"/>
      <c r="E44" s="57"/>
      <c r="F44" s="57"/>
      <c r="G44" s="176">
        <f>SUM(G33:G43)</f>
        <v>18084090</v>
      </c>
      <c r="H44" s="27"/>
      <c r="I44" s="28"/>
      <c r="J44" s="27"/>
      <c r="K44" s="27"/>
      <c r="L44" s="34"/>
      <c r="M44" s="41"/>
    </row>
  </sheetData>
  <mergeCells count="3">
    <mergeCell ref="B1:G1"/>
    <mergeCell ref="A1:A14"/>
    <mergeCell ref="A17:A44"/>
  </mergeCells>
  <pageMargins left="0.7" right="0.7" top="0.75" bottom="0.75" header="0.3" footer="0.3"/>
  <pageSetup paperSize="9" orientation="portrait" r:id="rId1"/>
  <headerFooter>
    <oddHeader xml:space="preserve">&amp;CDette er en prøve på topptekst
</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4"/>
  <sheetViews>
    <sheetView showGridLines="0" zoomScaleNormal="100" workbookViewId="0">
      <selection activeCell="F14" sqref="F14"/>
    </sheetView>
  </sheetViews>
  <sheetFormatPr baseColWidth="10" defaultRowHeight="12.5" x14ac:dyDescent="0.25"/>
  <cols>
    <col min="1" max="1" width="32.7265625" customWidth="1"/>
    <col min="2" max="2" width="9" customWidth="1"/>
    <col min="3" max="3" width="13.7265625" customWidth="1"/>
    <col min="6" max="6" width="32.1796875" customWidth="1"/>
    <col min="7" max="7" width="21.26953125" customWidth="1"/>
    <col min="8" max="8" width="13.81640625" customWidth="1"/>
    <col min="10" max="10" width="28.1796875" customWidth="1"/>
    <col min="11" max="11" width="17.7265625" customWidth="1"/>
    <col min="12" max="12" width="20.81640625" customWidth="1"/>
    <col min="13" max="13" width="19.1796875" customWidth="1"/>
  </cols>
  <sheetData>
    <row r="1" spans="1:12" ht="13" thickBot="1" x14ac:dyDescent="0.3">
      <c r="K1" s="31"/>
      <c r="L1" s="30"/>
    </row>
    <row r="2" spans="1:12" ht="21" x14ac:dyDescent="0.5">
      <c r="A2" s="159" t="s">
        <v>145</v>
      </c>
      <c r="B2" s="160"/>
      <c r="C2" s="160"/>
      <c r="D2" s="160"/>
      <c r="E2" s="160"/>
      <c r="F2" s="161"/>
      <c r="G2" s="177" t="s">
        <v>153</v>
      </c>
      <c r="H2" s="111"/>
      <c r="I2" s="111"/>
      <c r="J2" s="111"/>
      <c r="K2" s="111"/>
    </row>
    <row r="3" spans="1:12" ht="15.5" x14ac:dyDescent="0.35">
      <c r="A3" s="93" t="s">
        <v>102</v>
      </c>
      <c r="B3" s="63" t="s">
        <v>100</v>
      </c>
      <c r="C3" s="64" t="s">
        <v>89</v>
      </c>
      <c r="D3" s="63"/>
      <c r="E3" s="65">
        <v>0.85</v>
      </c>
      <c r="F3" s="66" t="s">
        <v>90</v>
      </c>
      <c r="G3" s="177" t="s">
        <v>130</v>
      </c>
      <c r="H3" s="111"/>
      <c r="I3" s="111"/>
      <c r="J3" s="111"/>
      <c r="K3" s="111"/>
    </row>
    <row r="4" spans="1:12" ht="14.5" x14ac:dyDescent="0.35">
      <c r="A4" s="94" t="s">
        <v>93</v>
      </c>
      <c r="B4" s="67">
        <v>133800</v>
      </c>
      <c r="C4" s="68">
        <v>100</v>
      </c>
      <c r="D4" s="67">
        <f>+C4*B4</f>
        <v>13380000</v>
      </c>
      <c r="E4" s="67">
        <f>+D4*0.85</f>
        <v>11373000</v>
      </c>
      <c r="F4" s="69">
        <f>+E4/2</f>
        <v>5686500</v>
      </c>
      <c r="G4" s="32"/>
      <c r="H4" s="32"/>
      <c r="I4" s="32"/>
      <c r="J4" s="32"/>
      <c r="K4" s="32"/>
      <c r="L4" s="32"/>
    </row>
    <row r="5" spans="1:12" ht="14.5" x14ac:dyDescent="0.35">
      <c r="A5" s="117" t="s">
        <v>115</v>
      </c>
      <c r="B5" s="67">
        <v>153900</v>
      </c>
      <c r="C5" s="68">
        <v>25</v>
      </c>
      <c r="D5" s="67">
        <f>+C5*B5</f>
        <v>3847500</v>
      </c>
      <c r="E5" s="67">
        <f>+D5*0.85</f>
        <v>3270375</v>
      </c>
      <c r="F5" s="69">
        <f>+E5/2</f>
        <v>1635187.5</v>
      </c>
      <c r="K5" s="31"/>
      <c r="L5" s="30"/>
    </row>
    <row r="6" spans="1:12" ht="14.5" x14ac:dyDescent="0.35">
      <c r="A6" s="94" t="s">
        <v>94</v>
      </c>
      <c r="B6" s="67">
        <v>140000</v>
      </c>
      <c r="C6" s="68">
        <v>75</v>
      </c>
      <c r="D6" s="67">
        <f>+C6*B6</f>
        <v>10500000</v>
      </c>
      <c r="E6" s="67">
        <f>+D6*0.85</f>
        <v>8925000</v>
      </c>
      <c r="F6" s="69">
        <f>+E6/2</f>
        <v>4462500</v>
      </c>
      <c r="K6" s="31"/>
      <c r="L6" s="30"/>
    </row>
    <row r="7" spans="1:12" ht="14.5" x14ac:dyDescent="0.35">
      <c r="A7" s="94"/>
      <c r="B7" s="67"/>
      <c r="C7" s="68">
        <f>SUM(C4:C6)</f>
        <v>200</v>
      </c>
      <c r="D7" s="67"/>
      <c r="E7" s="67"/>
      <c r="F7" s="69"/>
      <c r="K7" s="31"/>
      <c r="L7" s="30"/>
    </row>
    <row r="8" spans="1:12" ht="14.5" x14ac:dyDescent="0.35">
      <c r="A8" s="94"/>
      <c r="B8" s="67"/>
      <c r="C8" s="68"/>
      <c r="D8" s="67"/>
      <c r="E8" s="67"/>
      <c r="F8" s="69"/>
      <c r="K8" s="31"/>
      <c r="L8" s="30"/>
    </row>
    <row r="9" spans="1:12" ht="14.5" x14ac:dyDescent="0.35">
      <c r="A9" s="93" t="s">
        <v>103</v>
      </c>
      <c r="B9" s="63" t="s">
        <v>100</v>
      </c>
      <c r="C9" s="64" t="s">
        <v>91</v>
      </c>
      <c r="D9" s="63"/>
      <c r="E9" s="70">
        <v>0.85</v>
      </c>
      <c r="F9" s="66" t="s">
        <v>92</v>
      </c>
      <c r="K9" s="31"/>
      <c r="L9" s="30"/>
    </row>
    <row r="10" spans="1:12" ht="14.5" x14ac:dyDescent="0.35">
      <c r="A10" s="94" t="s">
        <v>93</v>
      </c>
      <c r="B10" s="67">
        <v>133800</v>
      </c>
      <c r="C10" s="68">
        <v>80</v>
      </c>
      <c r="D10" s="67">
        <f>+C10*B10</f>
        <v>10704000</v>
      </c>
      <c r="E10" s="67">
        <f>+D10*0.85</f>
        <v>9098400</v>
      </c>
      <c r="F10" s="69">
        <f>+E10/2</f>
        <v>4549200</v>
      </c>
      <c r="K10" s="31"/>
      <c r="L10" s="30"/>
    </row>
    <row r="11" spans="1:12" ht="14.5" x14ac:dyDescent="0.35">
      <c r="A11" s="94" t="s">
        <v>115</v>
      </c>
      <c r="B11" s="67">
        <v>153900</v>
      </c>
      <c r="C11" s="68">
        <v>50</v>
      </c>
      <c r="D11" s="67">
        <f>+C11*B11</f>
        <v>7695000</v>
      </c>
      <c r="E11" s="67">
        <f>+D11*0.85</f>
        <v>6540750</v>
      </c>
      <c r="F11" s="69">
        <f>+E11/2</f>
        <v>3270375</v>
      </c>
      <c r="K11" s="31"/>
      <c r="L11" s="30"/>
    </row>
    <row r="12" spans="1:12" ht="14.5" x14ac:dyDescent="0.35">
      <c r="A12" s="94" t="s">
        <v>94</v>
      </c>
      <c r="B12" s="67">
        <v>140000</v>
      </c>
      <c r="C12" s="68">
        <v>70</v>
      </c>
      <c r="D12" s="67">
        <f>+C12*B12</f>
        <v>9800000</v>
      </c>
      <c r="E12" s="67">
        <f>+D12*0.85</f>
        <v>8330000</v>
      </c>
      <c r="F12" s="69">
        <f>+E12/2</f>
        <v>4165000</v>
      </c>
      <c r="K12" s="31"/>
      <c r="L12" s="30"/>
    </row>
    <row r="13" spans="1:12" ht="14.5" x14ac:dyDescent="0.35">
      <c r="A13" s="94"/>
      <c r="B13" s="67"/>
      <c r="C13" s="68">
        <f>SUM(C10:C12)</f>
        <v>200</v>
      </c>
      <c r="D13" s="67"/>
      <c r="E13" s="67"/>
      <c r="F13" s="69"/>
      <c r="K13" s="31"/>
      <c r="L13" s="30"/>
    </row>
    <row r="14" spans="1:12" ht="13" x14ac:dyDescent="0.3">
      <c r="A14" s="178" t="s">
        <v>105</v>
      </c>
      <c r="B14" s="71"/>
      <c r="C14" s="72"/>
      <c r="D14" s="71"/>
      <c r="E14" s="71"/>
      <c r="F14" s="179">
        <f>SUM(F4:F12)</f>
        <v>23768762.5</v>
      </c>
      <c r="K14" s="31"/>
      <c r="L14" s="30"/>
    </row>
  </sheetData>
  <mergeCells count="1">
    <mergeCell ref="A2:F2"/>
  </mergeCells>
  <pageMargins left="0.7" right="0.7" top="0.75" bottom="0.75" header="0.3" footer="0.3"/>
  <pageSetup paperSize="9" orientation="portrait" r:id="rId1"/>
  <headerFooter>
    <oddHeader xml:space="preserve">&amp;CDette er en prøve på topptekst
</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6"/>
  <sheetViews>
    <sheetView showGridLines="0" topLeftCell="G14" zoomScaleNormal="100" workbookViewId="0">
      <selection activeCell="J18" sqref="J18"/>
    </sheetView>
  </sheetViews>
  <sheetFormatPr baseColWidth="10" defaultRowHeight="12.5" x14ac:dyDescent="0.25"/>
  <cols>
    <col min="1" max="1" width="32.7265625" customWidth="1"/>
    <col min="2" max="2" width="9" customWidth="1"/>
    <col min="3" max="3" width="13.7265625" customWidth="1"/>
    <col min="6" max="6" width="22.54296875" customWidth="1"/>
    <col min="7" max="7" width="21.26953125" customWidth="1"/>
    <col min="8" max="8" width="13.81640625" customWidth="1"/>
    <col min="10" max="10" width="28.1796875" customWidth="1"/>
    <col min="11" max="11" width="17.7265625" customWidth="1"/>
    <col min="12" max="12" width="20.81640625" customWidth="1"/>
    <col min="13" max="13" width="19.1796875" customWidth="1"/>
  </cols>
  <sheetData>
    <row r="1" spans="1:14" s="32" customFormat="1" ht="25.5" customHeight="1" thickBot="1" x14ac:dyDescent="0.55000000000000004">
      <c r="A1" s="98" t="s">
        <v>140</v>
      </c>
      <c r="B1" s="75"/>
      <c r="C1" s="75"/>
      <c r="D1" s="75"/>
      <c r="E1" s="75"/>
      <c r="F1" s="75"/>
      <c r="G1" s="75"/>
      <c r="H1" s="75"/>
      <c r="K1" s="33"/>
      <c r="L1" s="37"/>
    </row>
    <row r="2" spans="1:14" s="32" customFormat="1" ht="15.75" customHeight="1" x14ac:dyDescent="0.35">
      <c r="A2" s="99"/>
      <c r="B2" s="75"/>
      <c r="C2" s="75"/>
      <c r="D2" s="75"/>
      <c r="E2" s="75"/>
      <c r="F2" s="75"/>
      <c r="G2" s="75"/>
      <c r="H2" s="75"/>
      <c r="J2" s="162" t="s">
        <v>152</v>
      </c>
      <c r="K2" s="163"/>
      <c r="L2" s="163"/>
      <c r="M2" s="163"/>
      <c r="N2" s="164"/>
    </row>
    <row r="3" spans="1:14" s="32" customFormat="1" ht="54" customHeight="1" x14ac:dyDescent="0.35">
      <c r="A3" s="100" t="s">
        <v>102</v>
      </c>
      <c r="B3" s="76" t="s">
        <v>100</v>
      </c>
      <c r="C3" s="77" t="s">
        <v>89</v>
      </c>
      <c r="D3" s="76"/>
      <c r="E3" s="78">
        <v>0.75</v>
      </c>
      <c r="F3" s="79" t="s">
        <v>90</v>
      </c>
      <c r="G3" s="80" t="s">
        <v>95</v>
      </c>
      <c r="H3" s="75"/>
      <c r="J3" s="165" t="s">
        <v>175</v>
      </c>
      <c r="K3" s="166"/>
      <c r="L3" s="166"/>
      <c r="M3" s="166"/>
      <c r="N3" s="167"/>
    </row>
    <row r="4" spans="1:14" s="32" customFormat="1" ht="15.75" customHeight="1" x14ac:dyDescent="0.35">
      <c r="A4" s="99" t="s">
        <v>96</v>
      </c>
      <c r="B4" s="81">
        <v>139200</v>
      </c>
      <c r="C4" s="82">
        <v>35</v>
      </c>
      <c r="D4" s="81">
        <f>+C4*B4</f>
        <v>4872000</v>
      </c>
      <c r="E4" s="81">
        <f>+D4*0.75</f>
        <v>3654000</v>
      </c>
      <c r="F4" s="83">
        <f>+E4/2</f>
        <v>1827000</v>
      </c>
      <c r="G4" s="84">
        <v>0.95</v>
      </c>
      <c r="H4" s="83">
        <f>+G4*F4</f>
        <v>1735650</v>
      </c>
      <c r="J4" s="165"/>
      <c r="K4" s="166"/>
      <c r="L4" s="166"/>
      <c r="M4" s="166"/>
      <c r="N4" s="167"/>
    </row>
    <row r="5" spans="1:14" s="32" customFormat="1" ht="15.75" customHeight="1" x14ac:dyDescent="0.35">
      <c r="A5" s="99" t="s">
        <v>96</v>
      </c>
      <c r="B5" s="81">
        <v>139200</v>
      </c>
      <c r="C5" s="82">
        <v>35</v>
      </c>
      <c r="D5" s="81">
        <f>+C5*B5</f>
        <v>4872000</v>
      </c>
      <c r="E5" s="81">
        <f>+D5*0.75</f>
        <v>3654000</v>
      </c>
      <c r="F5" s="83">
        <f>+E5/2</f>
        <v>1827000</v>
      </c>
      <c r="G5" s="84">
        <v>1</v>
      </c>
      <c r="H5" s="83">
        <f>+G5*F5</f>
        <v>1827000</v>
      </c>
      <c r="J5" s="165"/>
      <c r="K5" s="166"/>
      <c r="L5" s="166"/>
      <c r="M5" s="166"/>
      <c r="N5" s="167"/>
    </row>
    <row r="6" spans="1:14" s="32" customFormat="1" ht="15.75" customHeight="1" x14ac:dyDescent="0.35">
      <c r="A6" s="99"/>
      <c r="B6" s="81"/>
      <c r="C6" s="82">
        <f>SUM(C4:C5)</f>
        <v>70</v>
      </c>
      <c r="D6" s="81"/>
      <c r="E6" s="81"/>
      <c r="F6" s="83"/>
      <c r="G6" s="75"/>
      <c r="H6" s="83"/>
      <c r="J6" s="165"/>
      <c r="K6" s="166"/>
      <c r="L6" s="166"/>
      <c r="M6" s="166"/>
      <c r="N6" s="167"/>
    </row>
    <row r="7" spans="1:14" s="32" customFormat="1" ht="52.5" x14ac:dyDescent="0.35">
      <c r="A7" s="99"/>
      <c r="B7" s="81"/>
      <c r="C7" s="82"/>
      <c r="D7" s="81"/>
      <c r="E7" s="81"/>
      <c r="F7" s="83"/>
      <c r="G7" s="80" t="s">
        <v>95</v>
      </c>
      <c r="H7" s="83"/>
      <c r="J7" s="165"/>
      <c r="K7" s="166"/>
      <c r="L7" s="166"/>
      <c r="M7" s="166"/>
      <c r="N7" s="167"/>
    </row>
    <row r="8" spans="1:14" s="32" customFormat="1" ht="15.75" customHeight="1" x14ac:dyDescent="0.35">
      <c r="A8" s="100" t="s">
        <v>106</v>
      </c>
      <c r="B8" s="76" t="s">
        <v>100</v>
      </c>
      <c r="C8" s="77" t="s">
        <v>91</v>
      </c>
      <c r="D8" s="76"/>
      <c r="E8" s="85">
        <v>0.75</v>
      </c>
      <c r="F8" s="79" t="s">
        <v>92</v>
      </c>
      <c r="G8" s="75"/>
      <c r="H8" s="83"/>
      <c r="J8" s="165"/>
      <c r="K8" s="166"/>
      <c r="L8" s="166"/>
      <c r="M8" s="166"/>
      <c r="N8" s="167"/>
    </row>
    <row r="9" spans="1:14" s="32" customFormat="1" ht="15.75" customHeight="1" x14ac:dyDescent="0.35">
      <c r="A9" s="99" t="s">
        <v>96</v>
      </c>
      <c r="B9" s="81">
        <v>139200</v>
      </c>
      <c r="C9" s="82">
        <v>35</v>
      </c>
      <c r="D9" s="81">
        <f>+C9*B4</f>
        <v>4872000</v>
      </c>
      <c r="E9" s="81">
        <f>+D9*0.75</f>
        <v>3654000</v>
      </c>
      <c r="F9" s="83">
        <f>+E9/2</f>
        <v>1827000</v>
      </c>
      <c r="G9" s="84">
        <v>0.95</v>
      </c>
      <c r="H9" s="83">
        <f>+G9*F9</f>
        <v>1735650</v>
      </c>
      <c r="I9" s="27"/>
      <c r="J9" s="165"/>
      <c r="K9" s="166"/>
      <c r="L9" s="166"/>
      <c r="M9" s="166"/>
      <c r="N9" s="167"/>
    </row>
    <row r="10" spans="1:14" s="32" customFormat="1" ht="15.75" customHeight="1" x14ac:dyDescent="0.35">
      <c r="A10" s="99" t="s">
        <v>96</v>
      </c>
      <c r="B10" s="81">
        <v>139200</v>
      </c>
      <c r="C10" s="82">
        <v>35</v>
      </c>
      <c r="D10" s="81">
        <f>+C10*B5</f>
        <v>4872000</v>
      </c>
      <c r="E10" s="81">
        <f>+D10*0.75</f>
        <v>3654000</v>
      </c>
      <c r="F10" s="83">
        <f>+E10/2</f>
        <v>1827000</v>
      </c>
      <c r="G10" s="84">
        <v>1</v>
      </c>
      <c r="H10" s="83">
        <f>+G10*F10</f>
        <v>1827000</v>
      </c>
      <c r="I10" s="27"/>
      <c r="J10" s="165"/>
      <c r="K10" s="166"/>
      <c r="L10" s="166"/>
      <c r="M10" s="166"/>
      <c r="N10" s="167"/>
    </row>
    <row r="11" spans="1:14" s="32" customFormat="1" ht="15.75" customHeight="1" x14ac:dyDescent="0.35">
      <c r="A11" s="99"/>
      <c r="B11" s="81"/>
      <c r="C11" s="82">
        <f>SUM(C9:C10)</f>
        <v>70</v>
      </c>
      <c r="D11" s="81"/>
      <c r="E11" s="81"/>
      <c r="F11" s="83"/>
      <c r="G11" s="82"/>
      <c r="H11" s="83"/>
      <c r="I11" s="27"/>
      <c r="J11" s="165"/>
      <c r="K11" s="166"/>
      <c r="L11" s="166"/>
      <c r="M11" s="166"/>
      <c r="N11" s="167"/>
    </row>
    <row r="12" spans="1:14" s="32" customFormat="1" ht="15.75" customHeight="1" x14ac:dyDescent="0.35">
      <c r="A12" s="99"/>
      <c r="B12" s="81"/>
      <c r="C12" s="82"/>
      <c r="D12" s="81"/>
      <c r="E12" s="81"/>
      <c r="F12" s="83"/>
      <c r="G12" s="82"/>
      <c r="H12" s="83"/>
      <c r="I12" s="29"/>
      <c r="J12" s="165"/>
      <c r="K12" s="166"/>
      <c r="L12" s="166"/>
      <c r="M12" s="166"/>
      <c r="N12" s="167"/>
    </row>
    <row r="13" spans="1:14" s="32" customFormat="1" ht="16.5" customHeight="1" x14ac:dyDescent="0.35">
      <c r="A13" s="180" t="s">
        <v>136</v>
      </c>
      <c r="B13" s="86"/>
      <c r="C13" s="87"/>
      <c r="D13" s="86"/>
      <c r="E13" s="86"/>
      <c r="F13" s="88"/>
      <c r="G13" s="82"/>
      <c r="H13" s="83">
        <f>SUM(H4:H10)</f>
        <v>7125300</v>
      </c>
      <c r="I13" s="29"/>
      <c r="J13" s="165"/>
      <c r="K13" s="166"/>
      <c r="L13" s="166"/>
      <c r="M13" s="166"/>
      <c r="N13" s="167"/>
    </row>
    <row r="14" spans="1:14" s="32" customFormat="1" ht="15.75" customHeight="1" x14ac:dyDescent="0.3">
      <c r="A14" s="89"/>
      <c r="B14" s="90"/>
      <c r="C14" s="90"/>
      <c r="D14" s="90"/>
      <c r="E14" s="90"/>
      <c r="F14" s="90"/>
      <c r="G14" s="91"/>
      <c r="H14" s="92"/>
      <c r="I14" s="27"/>
      <c r="J14" s="165"/>
      <c r="K14" s="166"/>
      <c r="L14" s="166"/>
      <c r="M14" s="166"/>
      <c r="N14" s="167"/>
    </row>
    <row r="15" spans="1:14" s="32" customFormat="1" ht="27.75" customHeight="1" x14ac:dyDescent="0.5">
      <c r="A15" s="171" t="s">
        <v>141</v>
      </c>
      <c r="B15" s="171"/>
      <c r="C15" s="171"/>
      <c r="D15" s="171"/>
      <c r="E15" s="171"/>
      <c r="F15" s="171"/>
      <c r="G15" s="171"/>
      <c r="H15" s="172"/>
      <c r="J15" s="165"/>
      <c r="K15" s="166"/>
      <c r="L15" s="166"/>
      <c r="M15" s="166"/>
      <c r="N15" s="167"/>
    </row>
    <row r="16" spans="1:14" s="32" customFormat="1" ht="45.75" customHeight="1" thickBot="1" x14ac:dyDescent="0.3">
      <c r="A16" s="94"/>
      <c r="B16" s="62"/>
      <c r="C16" s="62"/>
      <c r="D16" s="62"/>
      <c r="E16" s="62"/>
      <c r="F16" s="62"/>
      <c r="G16" s="62"/>
      <c r="H16" s="62"/>
      <c r="J16" s="168"/>
      <c r="K16" s="169"/>
      <c r="L16" s="169"/>
      <c r="M16" s="169"/>
      <c r="N16" s="170"/>
    </row>
    <row r="17" spans="1:15" s="32" customFormat="1" ht="52.5" x14ac:dyDescent="0.35">
      <c r="A17" s="93" t="s">
        <v>104</v>
      </c>
      <c r="B17" s="63" t="s">
        <v>100</v>
      </c>
      <c r="C17" s="64" t="s">
        <v>89</v>
      </c>
      <c r="D17" s="63"/>
      <c r="E17" s="65">
        <v>0.75</v>
      </c>
      <c r="F17" s="66" t="s">
        <v>90</v>
      </c>
      <c r="G17" s="73" t="s">
        <v>95</v>
      </c>
      <c r="H17" s="62"/>
      <c r="J17" s="42"/>
      <c r="K17" s="33"/>
      <c r="L17" s="36"/>
    </row>
    <row r="18" spans="1:15" s="32" customFormat="1" ht="17.25" customHeight="1" x14ac:dyDescent="0.35">
      <c r="A18" s="94" t="s">
        <v>138</v>
      </c>
      <c r="B18" s="67">
        <v>201700</v>
      </c>
      <c r="C18" s="68">
        <v>75</v>
      </c>
      <c r="D18" s="67">
        <f>+C18*B18</f>
        <v>15127500</v>
      </c>
      <c r="E18" s="67">
        <f>+D18*0.75</f>
        <v>11345625</v>
      </c>
      <c r="F18" s="69">
        <f>+E18/2</f>
        <v>5672812.5</v>
      </c>
      <c r="G18" s="74">
        <v>1</v>
      </c>
      <c r="H18" s="69">
        <f>+G18*F18</f>
        <v>5672812.5</v>
      </c>
      <c r="I18" s="25"/>
      <c r="J18" s="177" t="s">
        <v>151</v>
      </c>
      <c r="K18" s="111"/>
      <c r="L18" s="111"/>
      <c r="M18" s="111"/>
      <c r="N18" s="111"/>
      <c r="O18"/>
    </row>
    <row r="19" spans="1:15" s="32" customFormat="1" ht="15.5" x14ac:dyDescent="0.35">
      <c r="A19" s="115" t="s">
        <v>139</v>
      </c>
      <c r="B19" s="67">
        <v>152600</v>
      </c>
      <c r="C19" s="68">
        <f>110-75</f>
        <v>35</v>
      </c>
      <c r="D19" s="67">
        <f>+C19*B19</f>
        <v>5341000</v>
      </c>
      <c r="E19" s="67">
        <f>+D19*0.75</f>
        <v>4005750</v>
      </c>
      <c r="F19" s="69">
        <f>+E19/2</f>
        <v>2002875</v>
      </c>
      <c r="G19" s="74">
        <v>1</v>
      </c>
      <c r="H19" s="69">
        <f>+G19*F19</f>
        <v>2002875</v>
      </c>
      <c r="I19" s="27"/>
      <c r="J19" s="177" t="s">
        <v>130</v>
      </c>
      <c r="K19" s="111"/>
      <c r="L19" s="111"/>
      <c r="M19" s="111"/>
      <c r="N19" s="111"/>
      <c r="O19"/>
    </row>
    <row r="20" spans="1:15" s="32" customFormat="1" ht="15.5" x14ac:dyDescent="0.35">
      <c r="A20" s="94"/>
      <c r="B20" s="67"/>
      <c r="C20" s="68">
        <f>SUM(C18:C19)</f>
        <v>110</v>
      </c>
      <c r="D20" s="67"/>
      <c r="E20" s="67"/>
      <c r="F20" s="69"/>
      <c r="G20" s="62"/>
      <c r="H20" s="69"/>
      <c r="I20" s="27"/>
      <c r="J20" s="29"/>
      <c r="K20" s="36"/>
      <c r="L20" s="39"/>
      <c r="M20" s="36"/>
    </row>
    <row r="21" spans="1:15" s="32" customFormat="1" ht="52.5" x14ac:dyDescent="0.35">
      <c r="A21" s="93" t="s">
        <v>106</v>
      </c>
      <c r="B21" s="63" t="s">
        <v>100</v>
      </c>
      <c r="C21" s="64" t="s">
        <v>91</v>
      </c>
      <c r="D21" s="63"/>
      <c r="E21" s="70">
        <v>0.75</v>
      </c>
      <c r="F21" s="66" t="s">
        <v>92</v>
      </c>
      <c r="G21" s="73" t="s">
        <v>95</v>
      </c>
      <c r="H21" s="69"/>
      <c r="I21" s="27"/>
      <c r="J21" s="29"/>
      <c r="K21" s="36"/>
      <c r="M21" s="36"/>
    </row>
    <row r="22" spans="1:15" s="32" customFormat="1" ht="15.5" x14ac:dyDescent="0.35">
      <c r="A22" s="94" t="s">
        <v>138</v>
      </c>
      <c r="B22" s="67">
        <v>201700</v>
      </c>
      <c r="C22" s="68">
        <v>75</v>
      </c>
      <c r="D22" s="67">
        <f>+C22*B22</f>
        <v>15127500</v>
      </c>
      <c r="E22" s="67">
        <f>+D22*0.75</f>
        <v>11345625</v>
      </c>
      <c r="F22" s="69">
        <f>+E22/2</f>
        <v>5672812.5</v>
      </c>
      <c r="G22" s="74">
        <v>1</v>
      </c>
      <c r="H22" s="69">
        <f>+G22*F22</f>
        <v>5672812.5</v>
      </c>
      <c r="I22" s="27"/>
      <c r="J22" s="29"/>
      <c r="K22" s="36"/>
    </row>
    <row r="23" spans="1:15" s="32" customFormat="1" ht="14.5" x14ac:dyDescent="0.35">
      <c r="A23" s="115" t="s">
        <v>139</v>
      </c>
      <c r="B23" s="67">
        <v>152600</v>
      </c>
      <c r="C23" s="68">
        <v>35</v>
      </c>
      <c r="D23" s="67">
        <f>+C23*B23</f>
        <v>5341000</v>
      </c>
      <c r="E23" s="67">
        <f>+D23*0.75</f>
        <v>4005750</v>
      </c>
      <c r="F23" s="69">
        <f>+E23/2</f>
        <v>2002875</v>
      </c>
      <c r="G23" s="74">
        <v>1</v>
      </c>
      <c r="H23" s="69">
        <f>+G23*F23</f>
        <v>2002875</v>
      </c>
    </row>
    <row r="24" spans="1:15" s="32" customFormat="1" ht="14.5" x14ac:dyDescent="0.35">
      <c r="A24" s="94"/>
      <c r="B24" s="62"/>
      <c r="C24" s="68">
        <f>SUM(C22:C23)</f>
        <v>110</v>
      </c>
      <c r="D24" s="67"/>
      <c r="E24" s="67"/>
      <c r="F24" s="69"/>
      <c r="G24" s="68"/>
      <c r="H24" s="69"/>
    </row>
    <row r="25" spans="1:15" ht="13" x14ac:dyDescent="0.3">
      <c r="A25" s="178" t="s">
        <v>136</v>
      </c>
      <c r="B25" s="62"/>
      <c r="C25" s="62"/>
      <c r="D25" s="62"/>
      <c r="E25" s="62"/>
      <c r="F25" s="62"/>
      <c r="G25" s="68"/>
      <c r="H25" s="179">
        <f>SUM(H18:H23)</f>
        <v>15351375</v>
      </c>
    </row>
    <row r="29" spans="1:15" ht="18.75" customHeight="1" x14ac:dyDescent="0.25"/>
    <row r="30" spans="1:15" s="32" customFormat="1" ht="45.75" customHeight="1" x14ac:dyDescent="0.25">
      <c r="A30"/>
      <c r="B30"/>
      <c r="C30"/>
      <c r="D30"/>
      <c r="E30"/>
      <c r="F30"/>
      <c r="G30"/>
      <c r="H30"/>
      <c r="J30"/>
      <c r="K30"/>
      <c r="L30"/>
      <c r="M30"/>
      <c r="N30"/>
    </row>
    <row r="31" spans="1:15" s="32" customFormat="1" ht="15.5" x14ac:dyDescent="0.35">
      <c r="A31"/>
      <c r="B31"/>
      <c r="C31"/>
      <c r="D31"/>
      <c r="E31"/>
      <c r="F31"/>
      <c r="G31"/>
      <c r="H31"/>
      <c r="J31" s="42"/>
      <c r="K31" s="33"/>
      <c r="L31" s="36"/>
    </row>
    <row r="32" spans="1:15" s="32" customFormat="1" ht="38.25" customHeight="1" x14ac:dyDescent="0.35">
      <c r="A32"/>
      <c r="B32"/>
      <c r="C32"/>
      <c r="D32"/>
      <c r="E32"/>
      <c r="F32"/>
      <c r="G32"/>
      <c r="H32"/>
      <c r="I32" s="25"/>
      <c r="J32" s="42"/>
      <c r="K32" s="37"/>
      <c r="L32" s="38"/>
      <c r="M32" s="37"/>
      <c r="N32" s="24"/>
    </row>
    <row r="33" spans="1:13" s="32" customFormat="1" ht="15.5" x14ac:dyDescent="0.35">
      <c r="A33"/>
      <c r="B33"/>
      <c r="C33"/>
      <c r="D33"/>
      <c r="E33"/>
      <c r="F33"/>
      <c r="G33"/>
      <c r="H33"/>
      <c r="I33" s="27"/>
      <c r="J33" s="29"/>
      <c r="K33" s="36"/>
      <c r="L33" s="39"/>
      <c r="M33" s="36"/>
    </row>
    <row r="34" spans="1:13" s="32" customFormat="1" ht="15.5" x14ac:dyDescent="0.35">
      <c r="A34"/>
      <c r="B34"/>
      <c r="C34"/>
      <c r="D34"/>
      <c r="E34"/>
      <c r="F34"/>
      <c r="G34"/>
      <c r="H34"/>
      <c r="I34" s="27"/>
      <c r="J34" s="29"/>
      <c r="K34" s="36"/>
      <c r="L34" s="39"/>
      <c r="M34" s="36"/>
    </row>
    <row r="35" spans="1:13" s="32" customFormat="1" ht="15.5" x14ac:dyDescent="0.35">
      <c r="A35"/>
      <c r="B35"/>
      <c r="C35"/>
      <c r="D35"/>
      <c r="E35"/>
      <c r="F35"/>
      <c r="G35"/>
      <c r="H35"/>
      <c r="I35" s="27"/>
      <c r="J35" s="29"/>
      <c r="K35" s="36"/>
      <c r="M35" s="36"/>
    </row>
    <row r="36" spans="1:13" s="32" customFormat="1" ht="15.5" x14ac:dyDescent="0.35">
      <c r="A36"/>
      <c r="B36"/>
      <c r="C36"/>
      <c r="D36"/>
      <c r="E36"/>
      <c r="F36"/>
      <c r="G36"/>
      <c r="H36"/>
      <c r="I36" s="27"/>
      <c r="J36" s="29"/>
      <c r="K36" s="36"/>
    </row>
    <row r="37" spans="1:13" s="32" customFormat="1" x14ac:dyDescent="0.25">
      <c r="A37"/>
      <c r="B37"/>
      <c r="C37"/>
      <c r="D37"/>
      <c r="E37"/>
      <c r="F37"/>
      <c r="G37"/>
      <c r="H37"/>
    </row>
    <row r="38" spans="1:13" s="32" customFormat="1" x14ac:dyDescent="0.25">
      <c r="A38"/>
      <c r="B38"/>
      <c r="C38"/>
      <c r="D38"/>
      <c r="E38"/>
      <c r="F38"/>
      <c r="G38"/>
      <c r="H38"/>
    </row>
    <row r="42" spans="1:13" ht="25.5" customHeight="1" x14ac:dyDescent="0.25"/>
    <row r="43" spans="1:13" s="5" customFormat="1" ht="25.5" customHeight="1" x14ac:dyDescent="0.25">
      <c r="A43"/>
      <c r="B43"/>
      <c r="C43"/>
      <c r="D43"/>
      <c r="E43"/>
      <c r="F43"/>
      <c r="G43"/>
      <c r="H43"/>
    </row>
    <row r="44" spans="1:13" ht="37.5" customHeight="1" x14ac:dyDescent="0.25"/>
    <row r="45" spans="1:13" ht="18.75" customHeight="1" x14ac:dyDescent="0.25"/>
    <row r="46" spans="1:13" ht="52.5" customHeight="1" x14ac:dyDescent="0.25"/>
    <row r="47" spans="1:13" ht="18.75" customHeight="1" x14ac:dyDescent="0.25"/>
    <row r="48" spans="1:13" ht="18.75" customHeight="1" x14ac:dyDescent="0.25">
      <c r="I48" s="32"/>
    </row>
    <row r="49" spans="9:9" ht="18.75" customHeight="1" x14ac:dyDescent="0.25">
      <c r="I49" s="32"/>
    </row>
    <row r="50" spans="9:9" ht="50.25" customHeight="1" x14ac:dyDescent="0.25">
      <c r="I50" s="25"/>
    </row>
    <row r="51" spans="9:9" ht="18.75" customHeight="1" x14ac:dyDescent="0.25">
      <c r="I51" s="27"/>
    </row>
    <row r="52" spans="9:9" ht="18.75" customHeight="1" x14ac:dyDescent="0.25">
      <c r="I52" s="27"/>
    </row>
    <row r="53" spans="9:9" ht="18.75" customHeight="1" x14ac:dyDescent="0.25">
      <c r="I53" s="27"/>
    </row>
    <row r="54" spans="9:9" ht="18.75" customHeight="1" x14ac:dyDescent="0.35">
      <c r="I54" s="37"/>
    </row>
    <row r="55" spans="9:9" ht="37.5" customHeight="1" x14ac:dyDescent="0.25"/>
    <row r="56" spans="9:9" ht="18.75" customHeight="1" x14ac:dyDescent="0.25"/>
    <row r="57" spans="9:9" ht="52.5" customHeight="1" x14ac:dyDescent="0.25"/>
    <row r="58" spans="9:9" ht="18.75" customHeight="1" x14ac:dyDescent="0.25"/>
    <row r="59" spans="9:9" ht="18.75" customHeight="1" x14ac:dyDescent="0.25"/>
    <row r="60" spans="9:9" ht="18.75" customHeight="1" x14ac:dyDescent="0.25"/>
    <row r="61" spans="9:9" ht="50.25" customHeight="1" x14ac:dyDescent="0.25"/>
    <row r="62" spans="9:9" ht="18.75" customHeight="1" x14ac:dyDescent="0.25"/>
    <row r="63" spans="9:9" ht="18.75" customHeight="1" x14ac:dyDescent="0.25"/>
    <row r="64" spans="9:9" ht="18.75" customHeight="1" x14ac:dyDescent="0.25"/>
    <row r="65" ht="18.75" customHeight="1" x14ac:dyDescent="0.25"/>
    <row r="66" ht="37.5" customHeight="1" x14ac:dyDescent="0.25"/>
    <row r="67" ht="18.75" customHeight="1" x14ac:dyDescent="0.25"/>
    <row r="68" ht="52.5" customHeight="1" x14ac:dyDescent="0.25"/>
    <row r="69" ht="18.75" customHeight="1" x14ac:dyDescent="0.25"/>
    <row r="70" ht="18.75" customHeight="1" x14ac:dyDescent="0.25"/>
    <row r="71" ht="18.75" customHeight="1" x14ac:dyDescent="0.25"/>
    <row r="72" ht="50.25" customHeight="1" x14ac:dyDescent="0.25"/>
    <row r="73" ht="18.75" customHeight="1" x14ac:dyDescent="0.25"/>
    <row r="74" ht="18.75" customHeight="1" x14ac:dyDescent="0.25"/>
    <row r="75" ht="18.75" customHeight="1" x14ac:dyDescent="0.25"/>
    <row r="76" ht="18.75" customHeight="1" x14ac:dyDescent="0.25"/>
  </sheetData>
  <mergeCells count="3">
    <mergeCell ref="J2:N2"/>
    <mergeCell ref="J3:N16"/>
    <mergeCell ref="A15:H15"/>
  </mergeCells>
  <pageMargins left="0.7" right="0.7" top="0.75" bottom="0.75" header="0.3" footer="0.3"/>
  <pageSetup paperSize="9" orientation="portrait" r:id="rId1"/>
  <headerFooter>
    <oddHeader xml:space="preserve">&amp;CDette er en prøve på topptekst
</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7"/>
  <sheetViews>
    <sheetView tabSelected="1" topLeftCell="E1" workbookViewId="0">
      <selection activeCell="J9" sqref="J9"/>
    </sheetView>
  </sheetViews>
  <sheetFormatPr baseColWidth="10" defaultRowHeight="12.5" x14ac:dyDescent="0.25"/>
  <cols>
    <col min="1" max="1" width="43.26953125" customWidth="1"/>
    <col min="2" max="2" width="17.1796875" style="101" customWidth="1"/>
    <col min="3" max="3" width="13.54296875" style="101" customWidth="1"/>
    <col min="4" max="4" width="15" customWidth="1"/>
    <col min="5" max="6" width="27.54296875" customWidth="1"/>
  </cols>
  <sheetData>
    <row r="1" spans="1:11" ht="53.25" customHeight="1" x14ac:dyDescent="0.35">
      <c r="A1" s="108" t="s">
        <v>122</v>
      </c>
      <c r="B1" s="109" t="s">
        <v>154</v>
      </c>
      <c r="C1" s="109" t="s">
        <v>128</v>
      </c>
      <c r="D1" s="109" t="s">
        <v>129</v>
      </c>
      <c r="E1" s="109" t="s">
        <v>144</v>
      </c>
      <c r="F1" s="118" t="s">
        <v>162</v>
      </c>
    </row>
    <row r="2" spans="1:11" ht="28.5" customHeight="1" x14ac:dyDescent="0.35">
      <c r="B2" s="104"/>
      <c r="C2" s="105">
        <v>0.85</v>
      </c>
      <c r="D2" s="105">
        <v>0.15</v>
      </c>
      <c r="E2" s="103"/>
      <c r="F2" s="103"/>
      <c r="G2" s="177" t="s">
        <v>155</v>
      </c>
      <c r="H2" s="111"/>
      <c r="I2" s="111"/>
      <c r="J2" s="111"/>
      <c r="K2" s="111"/>
    </row>
    <row r="3" spans="1:11" ht="20.25" customHeight="1" x14ac:dyDescent="0.35">
      <c r="A3" s="102" t="s">
        <v>109</v>
      </c>
      <c r="B3" s="106">
        <v>205600</v>
      </c>
      <c r="C3" s="106">
        <f>+B3*0.85</f>
        <v>174760</v>
      </c>
      <c r="D3" s="106">
        <f>+B3*15%</f>
        <v>30840</v>
      </c>
      <c r="E3" s="106">
        <v>3400</v>
      </c>
      <c r="F3" s="106">
        <f>+E3+D3</f>
        <v>34240</v>
      </c>
      <c r="G3" s="177" t="s">
        <v>131</v>
      </c>
      <c r="H3" s="111"/>
      <c r="I3" s="111"/>
      <c r="J3" s="111"/>
      <c r="K3" s="111"/>
    </row>
    <row r="4" spans="1:11" x14ac:dyDescent="0.25">
      <c r="A4" s="102" t="s">
        <v>110</v>
      </c>
      <c r="B4" s="106">
        <v>212800</v>
      </c>
      <c r="C4" s="106">
        <f t="shared" ref="C4:C28" si="0">+B4*0.85</f>
        <v>180880</v>
      </c>
      <c r="D4" s="106">
        <f>+B4*15%</f>
        <v>31920</v>
      </c>
      <c r="E4" s="106">
        <v>3400</v>
      </c>
      <c r="F4" s="106">
        <f>+E4+D4</f>
        <v>35320</v>
      </c>
    </row>
    <row r="5" spans="1:11" x14ac:dyDescent="0.25">
      <c r="A5" s="102"/>
      <c r="B5" s="106"/>
      <c r="C5" s="106"/>
      <c r="D5" s="106"/>
      <c r="E5" s="106"/>
      <c r="F5" s="106"/>
    </row>
    <row r="6" spans="1:11" x14ac:dyDescent="0.25">
      <c r="A6" s="103"/>
      <c r="B6" s="106"/>
      <c r="C6" s="106"/>
      <c r="D6" s="106"/>
      <c r="E6" s="106"/>
      <c r="F6" s="106"/>
    </row>
    <row r="7" spans="1:11" x14ac:dyDescent="0.25">
      <c r="A7" s="102" t="s">
        <v>111</v>
      </c>
      <c r="B7" s="106">
        <v>207800</v>
      </c>
      <c r="C7" s="106">
        <f t="shared" si="0"/>
        <v>176630</v>
      </c>
      <c r="D7" s="106">
        <f>+B7*15%</f>
        <v>31170</v>
      </c>
      <c r="E7" s="106">
        <v>3400</v>
      </c>
      <c r="F7" s="106">
        <f>+E7+D7</f>
        <v>34570</v>
      </c>
    </row>
    <row r="8" spans="1:11" x14ac:dyDescent="0.25">
      <c r="A8" s="102" t="s">
        <v>111</v>
      </c>
      <c r="B8" s="106">
        <v>215100</v>
      </c>
      <c r="C8" s="106">
        <f t="shared" si="0"/>
        <v>182835</v>
      </c>
      <c r="D8" s="106">
        <f>+B8*15%</f>
        <v>32265</v>
      </c>
      <c r="E8" s="106">
        <v>3400</v>
      </c>
      <c r="F8" s="106">
        <f>+E8+D8</f>
        <v>35665</v>
      </c>
    </row>
    <row r="9" spans="1:11" ht="61.5" customHeight="1" x14ac:dyDescent="0.35">
      <c r="A9" s="108" t="s">
        <v>123</v>
      </c>
      <c r="B9" s="109" t="s">
        <v>156</v>
      </c>
      <c r="C9" s="109" t="s">
        <v>128</v>
      </c>
      <c r="D9" s="109" t="s">
        <v>129</v>
      </c>
      <c r="E9" s="109" t="s">
        <v>178</v>
      </c>
      <c r="F9" s="118" t="s">
        <v>162</v>
      </c>
    </row>
    <row r="10" spans="1:11" ht="24.75" customHeight="1" x14ac:dyDescent="0.3">
      <c r="A10" s="107" t="s">
        <v>121</v>
      </c>
      <c r="B10" s="104"/>
      <c r="C10" s="105">
        <v>0.85</v>
      </c>
      <c r="D10" s="105">
        <v>0.15</v>
      </c>
      <c r="E10" s="103"/>
      <c r="F10" s="103"/>
    </row>
    <row r="11" spans="1:11" x14ac:dyDescent="0.25">
      <c r="A11" s="102" t="s">
        <v>93</v>
      </c>
      <c r="B11" s="106">
        <v>133800</v>
      </c>
      <c r="C11" s="106">
        <f t="shared" si="0"/>
        <v>113730</v>
      </c>
      <c r="D11" s="106">
        <f t="shared" ref="D11:D28" si="1">+B11*15%</f>
        <v>20070</v>
      </c>
      <c r="E11" s="106">
        <v>4500</v>
      </c>
      <c r="F11" s="106">
        <f>+E11+D11</f>
        <v>24570</v>
      </c>
    </row>
    <row r="12" spans="1:11" x14ac:dyDescent="0.25">
      <c r="A12" s="102" t="s">
        <v>112</v>
      </c>
      <c r="B12" s="106">
        <v>171400</v>
      </c>
      <c r="C12" s="106">
        <f t="shared" si="0"/>
        <v>145690</v>
      </c>
      <c r="D12" s="106">
        <f t="shared" si="1"/>
        <v>25710</v>
      </c>
      <c r="E12" s="106">
        <v>4500</v>
      </c>
      <c r="F12" s="106">
        <f t="shared" ref="F12:F28" si="2">+E12+D12</f>
        <v>30210</v>
      </c>
    </row>
    <row r="13" spans="1:11" x14ac:dyDescent="0.25">
      <c r="A13" s="102" t="s">
        <v>113</v>
      </c>
      <c r="B13" s="106">
        <v>168600</v>
      </c>
      <c r="C13" s="106">
        <f t="shared" si="0"/>
        <v>143310</v>
      </c>
      <c r="D13" s="106">
        <f t="shared" si="1"/>
        <v>25290</v>
      </c>
      <c r="E13" s="106">
        <v>4500</v>
      </c>
      <c r="F13" s="106">
        <f t="shared" si="2"/>
        <v>29790</v>
      </c>
    </row>
    <row r="14" spans="1:11" x14ac:dyDescent="0.25">
      <c r="A14" s="102" t="s">
        <v>114</v>
      </c>
      <c r="B14" s="106">
        <v>173400</v>
      </c>
      <c r="C14" s="106">
        <f t="shared" si="0"/>
        <v>147390</v>
      </c>
      <c r="D14" s="106">
        <f t="shared" si="1"/>
        <v>26010</v>
      </c>
      <c r="E14" s="106">
        <v>4500</v>
      </c>
      <c r="F14" s="106">
        <f t="shared" si="2"/>
        <v>30510</v>
      </c>
    </row>
    <row r="15" spans="1:11" x14ac:dyDescent="0.25">
      <c r="A15" s="102" t="s">
        <v>142</v>
      </c>
      <c r="B15" s="106">
        <v>187100</v>
      </c>
      <c r="C15" s="106">
        <f t="shared" si="0"/>
        <v>159035</v>
      </c>
      <c r="D15" s="106">
        <f t="shared" si="1"/>
        <v>28065</v>
      </c>
      <c r="E15" s="106">
        <v>4500</v>
      </c>
      <c r="F15" s="106">
        <f t="shared" si="2"/>
        <v>32565</v>
      </c>
    </row>
    <row r="16" spans="1:11" x14ac:dyDescent="0.25">
      <c r="A16" s="102" t="s">
        <v>115</v>
      </c>
      <c r="B16" s="106">
        <v>149000</v>
      </c>
      <c r="C16" s="106">
        <f t="shared" si="0"/>
        <v>126650</v>
      </c>
      <c r="D16" s="106">
        <f t="shared" si="1"/>
        <v>22350</v>
      </c>
      <c r="E16" s="106">
        <v>4500</v>
      </c>
      <c r="F16" s="106">
        <f t="shared" si="2"/>
        <v>26850</v>
      </c>
    </row>
    <row r="17" spans="1:6" x14ac:dyDescent="0.25">
      <c r="A17" s="102" t="s">
        <v>116</v>
      </c>
      <c r="B17" s="106">
        <v>144800</v>
      </c>
      <c r="C17" s="106">
        <f t="shared" si="0"/>
        <v>123080</v>
      </c>
      <c r="D17" s="106">
        <f t="shared" si="1"/>
        <v>21720</v>
      </c>
      <c r="E17" s="106">
        <v>4500</v>
      </c>
      <c r="F17" s="106">
        <f t="shared" si="2"/>
        <v>26220</v>
      </c>
    </row>
    <row r="18" spans="1:6" x14ac:dyDescent="0.25">
      <c r="A18" s="102" t="s">
        <v>157</v>
      </c>
      <c r="B18" s="106">
        <v>174800</v>
      </c>
      <c r="C18" s="106">
        <f t="shared" si="0"/>
        <v>148580</v>
      </c>
      <c r="D18" s="106">
        <f t="shared" si="1"/>
        <v>26220</v>
      </c>
      <c r="E18" s="106">
        <v>4500</v>
      </c>
      <c r="F18" s="106">
        <f t="shared" si="2"/>
        <v>30720</v>
      </c>
    </row>
    <row r="19" spans="1:6" x14ac:dyDescent="0.25">
      <c r="A19" s="102" t="s">
        <v>117</v>
      </c>
      <c r="B19" s="106">
        <v>191300</v>
      </c>
      <c r="C19" s="106">
        <f t="shared" si="0"/>
        <v>162605</v>
      </c>
      <c r="D19" s="106">
        <f t="shared" si="1"/>
        <v>28695</v>
      </c>
      <c r="E19" s="106">
        <v>4500</v>
      </c>
      <c r="F19" s="106">
        <f t="shared" si="2"/>
        <v>33195</v>
      </c>
    </row>
    <row r="20" spans="1:6" x14ac:dyDescent="0.25">
      <c r="A20" s="102" t="s">
        <v>94</v>
      </c>
      <c r="B20" s="106">
        <v>140000</v>
      </c>
      <c r="C20" s="106">
        <f t="shared" si="0"/>
        <v>119000</v>
      </c>
      <c r="D20" s="106">
        <f t="shared" si="1"/>
        <v>21000</v>
      </c>
      <c r="E20" s="106">
        <v>4500</v>
      </c>
      <c r="F20" s="106">
        <f t="shared" si="2"/>
        <v>25500</v>
      </c>
    </row>
    <row r="21" spans="1:6" x14ac:dyDescent="0.25">
      <c r="A21" s="102" t="s">
        <v>118</v>
      </c>
      <c r="B21" s="106">
        <v>198800</v>
      </c>
      <c r="C21" s="106">
        <f t="shared" si="0"/>
        <v>168980</v>
      </c>
      <c r="D21" s="106">
        <f t="shared" si="1"/>
        <v>29820</v>
      </c>
      <c r="E21" s="106">
        <v>4500</v>
      </c>
      <c r="F21" s="106">
        <f t="shared" si="2"/>
        <v>34320</v>
      </c>
    </row>
    <row r="22" spans="1:6" x14ac:dyDescent="0.25">
      <c r="A22" s="102" t="s">
        <v>119</v>
      </c>
      <c r="B22" s="106">
        <v>170300</v>
      </c>
      <c r="C22" s="106">
        <f t="shared" si="0"/>
        <v>144755</v>
      </c>
      <c r="D22" s="106">
        <f t="shared" si="1"/>
        <v>25545</v>
      </c>
      <c r="E22" s="106">
        <v>4500</v>
      </c>
      <c r="F22" s="106">
        <f t="shared" si="2"/>
        <v>30045</v>
      </c>
    </row>
    <row r="23" spans="1:6" x14ac:dyDescent="0.25">
      <c r="A23" s="102" t="s">
        <v>143</v>
      </c>
      <c r="B23" s="106">
        <v>140100</v>
      </c>
      <c r="C23" s="106">
        <f t="shared" si="0"/>
        <v>119085</v>
      </c>
      <c r="D23" s="106">
        <f t="shared" si="1"/>
        <v>21015</v>
      </c>
      <c r="E23" s="106">
        <v>4500</v>
      </c>
      <c r="F23" s="106">
        <f t="shared" si="2"/>
        <v>25515</v>
      </c>
    </row>
    <row r="24" spans="1:6" x14ac:dyDescent="0.25">
      <c r="A24" s="102" t="s">
        <v>158</v>
      </c>
      <c r="B24" s="106">
        <v>173400</v>
      </c>
      <c r="C24" s="106">
        <f t="shared" si="0"/>
        <v>147390</v>
      </c>
      <c r="D24" s="106">
        <f t="shared" si="1"/>
        <v>26010</v>
      </c>
      <c r="E24" s="106">
        <v>4500</v>
      </c>
      <c r="F24" s="106">
        <f t="shared" si="2"/>
        <v>30510</v>
      </c>
    </row>
    <row r="25" spans="1:6" x14ac:dyDescent="0.25">
      <c r="A25" s="102" t="s">
        <v>159</v>
      </c>
      <c r="B25" s="106">
        <v>173400</v>
      </c>
      <c r="C25" s="106">
        <f t="shared" si="0"/>
        <v>147390</v>
      </c>
      <c r="D25" s="106">
        <f t="shared" si="1"/>
        <v>26010</v>
      </c>
      <c r="E25" s="106">
        <v>4500</v>
      </c>
      <c r="F25" s="106">
        <f t="shared" si="2"/>
        <v>30510</v>
      </c>
    </row>
    <row r="26" spans="1:6" x14ac:dyDescent="0.25">
      <c r="A26" s="102" t="s">
        <v>160</v>
      </c>
      <c r="B26" s="106">
        <v>170300</v>
      </c>
      <c r="C26" s="106">
        <f t="shared" si="0"/>
        <v>144755</v>
      </c>
      <c r="D26" s="106">
        <f t="shared" si="1"/>
        <v>25545</v>
      </c>
      <c r="E26" s="106">
        <v>4500</v>
      </c>
      <c r="F26" s="106">
        <f t="shared" si="2"/>
        <v>30045</v>
      </c>
    </row>
    <row r="27" spans="1:6" x14ac:dyDescent="0.25">
      <c r="A27" s="102" t="s">
        <v>161</v>
      </c>
      <c r="B27" s="106">
        <v>173400</v>
      </c>
      <c r="C27" s="106">
        <f t="shared" si="0"/>
        <v>147390</v>
      </c>
      <c r="D27" s="106">
        <f t="shared" si="1"/>
        <v>26010</v>
      </c>
      <c r="E27" s="106">
        <v>4500</v>
      </c>
      <c r="F27" s="106">
        <f t="shared" si="2"/>
        <v>30510</v>
      </c>
    </row>
    <row r="28" spans="1:6" x14ac:dyDescent="0.25">
      <c r="A28" s="102" t="s">
        <v>120</v>
      </c>
      <c r="B28" s="106">
        <v>144200</v>
      </c>
      <c r="C28" s="106">
        <f t="shared" si="0"/>
        <v>122570</v>
      </c>
      <c r="D28" s="106">
        <f t="shared" si="1"/>
        <v>21630</v>
      </c>
      <c r="E28" s="106">
        <v>4500</v>
      </c>
      <c r="F28" s="106">
        <f t="shared" si="2"/>
        <v>26130</v>
      </c>
    </row>
    <row r="29" spans="1:6" ht="58.5" customHeight="1" x14ac:dyDescent="0.35">
      <c r="A29" s="110" t="s">
        <v>176</v>
      </c>
      <c r="B29" s="109" t="s">
        <v>156</v>
      </c>
      <c r="C29" s="109" t="s">
        <v>128</v>
      </c>
      <c r="D29" s="109" t="s">
        <v>129</v>
      </c>
      <c r="E29" s="109" t="s">
        <v>177</v>
      </c>
      <c r="F29" s="118" t="s">
        <v>162</v>
      </c>
    </row>
    <row r="30" spans="1:6" ht="27.75" customHeight="1" x14ac:dyDescent="0.3">
      <c r="A30" s="102"/>
      <c r="B30" s="106"/>
      <c r="C30" s="105">
        <v>0.75</v>
      </c>
      <c r="D30" s="105">
        <v>0.25</v>
      </c>
      <c r="E30" s="103"/>
      <c r="F30" s="103"/>
    </row>
    <row r="31" spans="1:6" x14ac:dyDescent="0.25">
      <c r="A31" s="102" t="s">
        <v>124</v>
      </c>
      <c r="B31" s="106">
        <v>139200</v>
      </c>
      <c r="C31" s="106">
        <f>+B31*0.75</f>
        <v>104400</v>
      </c>
      <c r="D31" s="106">
        <f>+B31*0.25</f>
        <v>34800</v>
      </c>
      <c r="E31" s="106">
        <v>4500</v>
      </c>
      <c r="F31" s="106">
        <f>+E31+D31</f>
        <v>39300</v>
      </c>
    </row>
    <row r="32" spans="1:6" x14ac:dyDescent="0.25">
      <c r="A32" s="102" t="s">
        <v>125</v>
      </c>
      <c r="B32" s="106">
        <v>139200</v>
      </c>
      <c r="C32" s="106">
        <f>+B32*0.75</f>
        <v>104400</v>
      </c>
      <c r="D32" s="106">
        <f>+B32*0.25</f>
        <v>34800</v>
      </c>
      <c r="E32" s="106">
        <v>4500</v>
      </c>
      <c r="F32" s="106">
        <f>+E32+D32</f>
        <v>39300</v>
      </c>
    </row>
    <row r="33" spans="1:6" x14ac:dyDescent="0.25">
      <c r="A33" s="102" t="s">
        <v>126</v>
      </c>
      <c r="B33" s="106">
        <v>152600</v>
      </c>
      <c r="C33" s="106">
        <f>+B33*0.75</f>
        <v>114450</v>
      </c>
      <c r="D33" s="106">
        <f>+B33*0.25</f>
        <v>38150</v>
      </c>
      <c r="E33" s="106">
        <v>4500</v>
      </c>
      <c r="F33" s="106">
        <f>+E33+D33</f>
        <v>42650</v>
      </c>
    </row>
    <row r="34" spans="1:6" x14ac:dyDescent="0.25">
      <c r="A34" s="102" t="s">
        <v>127</v>
      </c>
      <c r="B34" s="106">
        <v>201700</v>
      </c>
      <c r="C34" s="106">
        <f>+B34*0.75</f>
        <v>151275</v>
      </c>
      <c r="D34" s="106">
        <f>+B34*0.25</f>
        <v>50425</v>
      </c>
      <c r="E34" s="106">
        <v>4500</v>
      </c>
      <c r="F34" s="106">
        <f>+E34+D34</f>
        <v>54925</v>
      </c>
    </row>
    <row r="37" spans="1:6" x14ac:dyDescent="0.25">
      <c r="B37" s="35"/>
      <c r="C37" s="35"/>
    </row>
  </sheetData>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05EE16C90EF684A9236DF35CD44AE87" ma:contentTypeVersion="0" ma:contentTypeDescription="Opprett et nytt dokument." ma:contentTypeScope="" ma:versionID="9fc9b28142a9eb71f0a875f40b2a4ef1">
  <xsd:schema xmlns:xsd="http://www.w3.org/2001/XMLSchema" xmlns:xs="http://www.w3.org/2001/XMLSchema" xmlns:p="http://schemas.microsoft.com/office/2006/metadata/properties" targetNamespace="http://schemas.microsoft.com/office/2006/metadata/properties" ma:root="true" ma:fieldsID="3e2500873ed525c1cf306a41cba81ed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A566DA-CBF8-42F8-B647-DE9403AECA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800A4CB-FEF1-42BD-AB65-D2162D4D1380}">
  <ds:schemaRefs>
    <ds:schemaRef ds:uri="http://schemas.microsoft.com/sharepoint/v3/contenttype/forms"/>
  </ds:schemaRefs>
</ds:datastoreItem>
</file>

<file path=customXml/itemProps3.xml><?xml version="1.0" encoding="utf-8"?>
<ds:datastoreItem xmlns:ds="http://schemas.openxmlformats.org/officeDocument/2006/customXml" ds:itemID="{008C05FF-0FE0-4DBD-98AC-086C337960E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Budsjett skole og tilleggsv.</vt:lpstr>
      <vt:lpstr>Regneeksempler grunnskole</vt:lpstr>
      <vt:lpstr>Regneeksempler vgs</vt:lpstr>
      <vt:lpstr>Regneeksempel kap 6A</vt:lpstr>
      <vt:lpstr>Skolepenger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Budsjettmal for privatskoler 2010</dc:title>
  <dc:creator>Trine Ytre-Arna</dc:creator>
  <cp:lastModifiedBy>Trine Ytre-Arna</cp:lastModifiedBy>
  <cp:lastPrinted>2014-03-02T19:06:14Z</cp:lastPrinted>
  <dcterms:created xsi:type="dcterms:W3CDTF">2005-02-15T21:05:23Z</dcterms:created>
  <dcterms:modified xsi:type="dcterms:W3CDTF">2023-01-11T08:07:02Z</dcterms:modified>
</cp:coreProperties>
</file>